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209"/>
  <workbookPr autoCompressPictures="0"/>
  <mc:AlternateContent xmlns:mc="http://schemas.openxmlformats.org/markup-compatibility/2006">
    <mc:Choice Requires="x15">
      <x15ac:absPath xmlns:x15ac="http://schemas.microsoft.com/office/spreadsheetml/2010/11/ac" url="/Users/sarahcarroll/Desktop/"/>
    </mc:Choice>
  </mc:AlternateContent>
  <bookViews>
    <workbookView xWindow="0" yWindow="460" windowWidth="23040" windowHeight="10780" tabRatio="807" activeTab="4"/>
  </bookViews>
  <sheets>
    <sheet name="Help &amp; Definitions" sheetId="14" r:id="rId1"/>
    <sheet name="Partners" sheetId="3" r:id="rId2"/>
    <sheet name="Leveraged Resources" sheetId="8" r:id="rId3"/>
    <sheet name="Event Support" sheetId="11" r:id="rId4"/>
    <sheet name="Leadership &amp; Gender" sheetId="12" r:id="rId5"/>
    <sheet name="Ignore Me" sheetId="15" r:id="rId6"/>
  </sheets>
  <definedNames>
    <definedName name="EVENTSUPPORTED">'Event Support'!$B$5:$B$29</definedName>
    <definedName name="EVENTTYPE">'Event Support'!$C$5:$C$29</definedName>
    <definedName name="PARTNERDOM">Partners!$I$7:$I$38</definedName>
    <definedName name="PARTNERORG">Partners!$D$7:$D$38</definedName>
    <definedName name="PARTNERSTATUS">Partners!$M$7:$M$38</definedName>
    <definedName name="PARTNERTERM">Partners!$B$7:$B$38</definedName>
    <definedName name="PARTNERTYPE">Partners!$H$7:$H$38</definedName>
    <definedName name="PARTNERUNIQ">Partners!$O$7:$O$38</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M7" i="3" l="1"/>
  <c r="AM6" i="3"/>
  <c r="AL7" i="3"/>
  <c r="AL6" i="3"/>
  <c r="AM5" i="3"/>
  <c r="AM4" i="3"/>
  <c r="AL5" i="3"/>
  <c r="AL4" i="3"/>
  <c r="K4" i="11"/>
  <c r="L4" i="11"/>
  <c r="J4" i="11"/>
  <c r="T7" i="3"/>
  <c r="AG16" i="3"/>
  <c r="AF16" i="3"/>
  <c r="AE16" i="3"/>
  <c r="AG15" i="3"/>
  <c r="AG14" i="3"/>
  <c r="AG13" i="3"/>
  <c r="AG12" i="3"/>
  <c r="AG11" i="3"/>
  <c r="AG10" i="3"/>
  <c r="AG7" i="3"/>
  <c r="AG6" i="3"/>
  <c r="AG5" i="3"/>
  <c r="AG4" i="3"/>
  <c r="AF15" i="3"/>
  <c r="AF14" i="3"/>
  <c r="AF13" i="3"/>
  <c r="AF12" i="3"/>
  <c r="AF11" i="3"/>
  <c r="AF10" i="3"/>
  <c r="AF7" i="3"/>
  <c r="AF6" i="3"/>
  <c r="AF5" i="3"/>
  <c r="AF4" i="3"/>
  <c r="AE15" i="3"/>
  <c r="AE14" i="3"/>
  <c r="AE13" i="3"/>
  <c r="AE12" i="3"/>
  <c r="AE11" i="3"/>
  <c r="AE10" i="3"/>
  <c r="AE7" i="3"/>
  <c r="AE6" i="3"/>
  <c r="AE5" i="3"/>
  <c r="AE4" i="3"/>
  <c r="U4" i="3"/>
  <c r="T4" i="3"/>
  <c r="U6" i="3"/>
  <c r="U5" i="3"/>
  <c r="U7" i="3"/>
  <c r="T6" i="3"/>
  <c r="T5" i="3"/>
  <c r="AH16" i="3"/>
  <c r="AH15" i="3"/>
  <c r="AH14" i="3"/>
  <c r="AH13" i="3"/>
  <c r="AH12" i="3"/>
  <c r="AH11" i="3"/>
  <c r="AH10" i="3"/>
  <c r="AH7" i="3"/>
  <c r="AH6" i="3"/>
  <c r="AH5" i="3"/>
  <c r="AH4" i="3"/>
</calcChain>
</file>

<file path=xl/comments1.xml><?xml version="1.0" encoding="utf-8"?>
<comments xmlns="http://schemas.openxmlformats.org/spreadsheetml/2006/main">
  <authors>
    <author>gscrepps</author>
    <author>Crepps, Georgina S. (LARC-E3)[SSAI DEVELOP]</author>
  </authors>
  <commentList>
    <comment ref="D1" authorId="0">
      <text>
        <r>
          <rPr>
            <sz val="12"/>
            <color indexed="81"/>
            <rFont val="Tahoma"/>
            <family val="2"/>
          </rPr>
          <t>If your partner is part of a broad organization, please list the specific branch/office with which you were working.
Example 1:
Instead of: "NOAA"
Write: "Los Angeles/Oxnard Weather Forecast Office, NOAA"
Example 2:
Instead of: "National Audubon Society"
Write: Pascagoula River Audubon Center (National Audubon Society)</t>
        </r>
      </text>
    </comment>
    <comment ref="H1" authorId="1">
      <text>
        <r>
          <rPr>
            <sz val="11"/>
            <color indexed="81"/>
            <rFont val="Tahoma"/>
            <family val="2"/>
          </rPr>
          <t xml:space="preserve">A partner is either a collaborator (nont using the end products) OR an end user (using the end products), but cannot be both. However, both collaborators and end users can serve as boundary organizations. </t>
        </r>
        <r>
          <rPr>
            <sz val="9"/>
            <color indexed="81"/>
            <rFont val="Tahoma"/>
            <family val="2"/>
          </rPr>
          <t xml:space="preserve">
</t>
        </r>
      </text>
    </comment>
    <comment ref="M1" authorId="0">
      <text>
        <r>
          <rPr>
            <sz val="12"/>
            <color indexed="81"/>
            <rFont val="Tahoma"/>
            <family val="2"/>
          </rPr>
          <t>If this is a new partnership (i.e. this is the first term you have worked with this partner), select "new". If this is a continued partnership (i.e. second term of a project or if you have worked with this partner on a different project before), select "continued".</t>
        </r>
        <r>
          <rPr>
            <sz val="9"/>
            <color indexed="81"/>
            <rFont val="Tahoma"/>
            <family val="2"/>
          </rPr>
          <t xml:space="preserve">
</t>
        </r>
      </text>
    </comment>
  </commentList>
</comments>
</file>

<file path=xl/comments2.xml><?xml version="1.0" encoding="utf-8"?>
<comments xmlns="http://schemas.openxmlformats.org/spreadsheetml/2006/main">
  <authors>
    <author>gscrepps</author>
  </authors>
  <commentList>
    <comment ref="B1" authorId="0">
      <text>
        <r>
          <rPr>
            <sz val="12"/>
            <color indexed="81"/>
            <rFont val="Tahoma"/>
            <family val="2"/>
          </rPr>
          <t xml:space="preserve">Event Support – </t>
        </r>
        <r>
          <rPr>
            <b/>
            <sz val="12"/>
            <color indexed="81"/>
            <rFont val="Tahoma"/>
            <family val="2"/>
          </rPr>
          <t xml:space="preserve">Please note that these are events NOT hosted by NPO or your DEVELOP node. </t>
        </r>
        <r>
          <rPr>
            <sz val="12"/>
            <color indexed="81"/>
            <rFont val="Tahoma"/>
            <family val="2"/>
          </rPr>
          <t xml:space="preserve">You should include events that your node volunteers at, or otherwise engages in(e.g. not just attends). 
</t>
        </r>
        <r>
          <rPr>
            <b/>
            <sz val="12"/>
            <color indexed="81"/>
            <rFont val="Tahoma"/>
            <family val="2"/>
          </rPr>
          <t xml:space="preserve">
Examples of what to include:</t>
        </r>
        <r>
          <rPr>
            <sz val="12"/>
            <color indexed="81"/>
            <rFont val="Tahoma"/>
            <family val="2"/>
          </rPr>
          <t xml:space="preserve"> helping out with a GIS day, or other event hosted at your NASA center or regional host institution
</t>
        </r>
        <r>
          <rPr>
            <b/>
            <sz val="12"/>
            <color indexed="81"/>
            <rFont val="Tahoma"/>
            <family val="2"/>
          </rPr>
          <t xml:space="preserve">
Examples of what NOT to include:</t>
        </r>
        <r>
          <rPr>
            <sz val="12"/>
            <color indexed="81"/>
            <rFont val="Tahoma"/>
            <family val="2"/>
          </rPr>
          <t xml:space="preserve"> attending AGU, a DEVELOP close-out event or partner hand-off hosted by your node
</t>
        </r>
        <r>
          <rPr>
            <sz val="9"/>
            <color indexed="81"/>
            <rFont val="Tahoma"/>
            <family val="2"/>
          </rPr>
          <t xml:space="preserve">
</t>
        </r>
      </text>
    </comment>
    <comment ref="C1" authorId="0">
      <text>
        <r>
          <rPr>
            <sz val="12"/>
            <color indexed="81"/>
            <rFont val="Tahoma"/>
            <family val="2"/>
          </rPr>
          <t>Write "NASA" or "Non-NASA"</t>
        </r>
      </text>
    </comment>
    <comment ref="E1" authorId="0">
      <text>
        <r>
          <rPr>
            <sz val="12"/>
            <color indexed="81"/>
            <rFont val="Tahoma"/>
            <family val="2"/>
          </rPr>
          <t>Write out participants' names (not the number of participants).</t>
        </r>
      </text>
    </comment>
  </commentList>
</comments>
</file>

<file path=xl/comments3.xml><?xml version="1.0" encoding="utf-8"?>
<comments xmlns="http://schemas.openxmlformats.org/spreadsheetml/2006/main">
  <authors>
    <author>gscrepps</author>
  </authors>
  <commentList>
    <comment ref="C1" authorId="0">
      <text>
        <r>
          <rPr>
            <sz val="12"/>
            <color indexed="81"/>
            <rFont val="Tahoma"/>
            <family val="2"/>
          </rPr>
          <t>Write the number of individuals who fall into each category. If the same person has more than one position (e.g. Team Lead and Center Lead or Young Professional and Assistant Center Lead), list him/her for each position.</t>
        </r>
        <r>
          <rPr>
            <sz val="9"/>
            <color indexed="81"/>
            <rFont val="Tahoma"/>
            <family val="2"/>
          </rPr>
          <t xml:space="preserve">
</t>
        </r>
      </text>
    </comment>
  </commentList>
</comments>
</file>

<file path=xl/sharedStrings.xml><?xml version="1.0" encoding="utf-8"?>
<sst xmlns="http://schemas.openxmlformats.org/spreadsheetml/2006/main" count="239" uniqueCount="160">
  <si>
    <t>Year</t>
  </si>
  <si>
    <t>Term</t>
  </si>
  <si>
    <t>Spring</t>
  </si>
  <si>
    <t>Location</t>
  </si>
  <si>
    <t>Partner Organization/Agency</t>
  </si>
  <si>
    <t>Project (Short Title)</t>
  </si>
  <si>
    <t>Date</t>
  </si>
  <si>
    <t>Additional Notes</t>
  </si>
  <si>
    <t>Contributor</t>
  </si>
  <si>
    <t>Resources Leveraged</t>
  </si>
  <si>
    <t>Estimated Value (USD) of Leveraged Resources</t>
  </si>
  <si>
    <t>Event Supported</t>
  </si>
  <si>
    <t>Supporting Participant(s)</t>
  </si>
  <si>
    <t>NASA or Non-NASA Event</t>
  </si>
  <si>
    <t>Summer</t>
  </si>
  <si>
    <t>#</t>
  </si>
  <si>
    <t>text</t>
  </si>
  <si>
    <t>date</t>
  </si>
  <si>
    <t>Center Lead</t>
  </si>
  <si>
    <t>Assistant Center Lead</t>
  </si>
  <si>
    <t>Fall</t>
  </si>
  <si>
    <t>Mars Water Resouces</t>
  </si>
  <si>
    <t>University of Mars</t>
  </si>
  <si>
    <t>Visit Mars Day</t>
  </si>
  <si>
    <t>Non-NASA</t>
  </si>
  <si>
    <t>Donna Noble, Rose Tyler, Clara Oswald</t>
  </si>
  <si>
    <t>Help features:</t>
  </si>
  <si>
    <t>General Notes:</t>
  </si>
  <si>
    <t>o   # - number (e.g. 5; 2014)</t>
  </si>
  <si>
    <t>o   Text – words (e.g. Mars Water Resources)</t>
  </si>
  <si>
    <t>o   Specified text – We’re asking you to choose from the options written in parentheses (e.g. Yes or No)</t>
  </si>
  <si>
    <t>o   Date – date of event (e.g. 5/6/14)</t>
  </si>
  <si>
    <t xml:space="preserve">o   A few of the tabs have examples to help clarify what’s expected for each column. These are highlighted in light brown. </t>
  </si>
  <si>
    <t xml:space="preserve">o   Spring </t>
  </si>
  <si>
    <t>o   Spring Interim</t>
  </si>
  <si>
    <t>o   Summer</t>
  </si>
  <si>
    <t>o   Fall Interim</t>
  </si>
  <si>
    <t>o   Fall</t>
  </si>
  <si>
    <t>·Write out full project and organization names.</t>
  </si>
  <si>
    <t>·Term names:</t>
  </si>
  <si>
    <t>New</t>
  </si>
  <si>
    <t xml:space="preserve">End-User? </t>
  </si>
  <si>
    <t>Collaborator?</t>
  </si>
  <si>
    <t>Ex. A researcher from a university who provides a team with an ancillary dataset to validate their results.</t>
  </si>
  <si>
    <t>Ex. The Texas Forest Service’s Predictive Services that can use the products/methodologies from the DEVELOP project in their risk mapping creation.</t>
  </si>
  <si>
    <t>Ex. The Smithsonian Conservation Biology Institute works with local groups in Myanmar and helped DEVELOP disseminate results from the Myanmar Ecological Forecasting project to those in-country groups.</t>
  </si>
  <si>
    <t xml:space="preserve">Boundary Organization? </t>
  </si>
  <si>
    <t>Partner Type</t>
  </si>
  <si>
    <t>Email</t>
  </si>
  <si>
    <t xml:space="preserve">Point of Contact </t>
  </si>
  <si>
    <t>Partnership Status</t>
  </si>
  <si>
    <t>Partner Classification</t>
  </si>
  <si>
    <t>Red Crater, Mars</t>
  </si>
  <si>
    <t>specified text (NASA, Non-Nasa)</t>
  </si>
  <si>
    <t>specified text (Spring, Summer, Fall)</t>
  </si>
  <si>
    <t>martymartin@mars.com</t>
  </si>
  <si>
    <t>Yes</t>
  </si>
  <si>
    <t>No</t>
  </si>
  <si>
    <t>reggieregus@mars.com</t>
  </si>
  <si>
    <t>Roswell , NM Water Department</t>
  </si>
  <si>
    <t>Continued</t>
  </si>
  <si>
    <r>
      <rPr>
        <b/>
        <sz val="11"/>
        <color theme="1"/>
        <rFont val="Cambria"/>
        <family val="1"/>
        <scheme val="major"/>
      </rPr>
      <t xml:space="preserve">Partner: </t>
    </r>
    <r>
      <rPr>
        <sz val="11"/>
        <color theme="1"/>
        <rFont val="Cambria"/>
        <family val="1"/>
        <scheme val="major"/>
      </rPr>
      <t>the umbrella term for all types listed below.</t>
    </r>
  </si>
  <si>
    <r>
      <rPr>
        <b/>
        <sz val="11"/>
        <color theme="1"/>
        <rFont val="Cambria"/>
        <family val="1"/>
        <scheme val="major"/>
      </rPr>
      <t xml:space="preserve">End-User: </t>
    </r>
    <r>
      <rPr>
        <sz val="11"/>
        <color theme="1"/>
        <rFont val="Cambria"/>
        <family val="1"/>
        <scheme val="major"/>
      </rPr>
      <t xml:space="preserve">Organization or individual that receives results and methodologies from DEVELOP (either directly from a DEVELOP project team or through a partner/collaborator) and can use the project’s products or methodologies to make a decision or policy. They may also provide some kind of resources (advising, data, model, software, funding, etc.), but it is not required. </t>
    </r>
  </si>
  <si>
    <t>o   Note: Please do not include planned events that have not happened yet.</t>
  </si>
  <si>
    <r>
      <rPr>
        <b/>
        <sz val="11"/>
        <color theme="1"/>
        <rFont val="Cambria"/>
        <family val="1"/>
        <scheme val="major"/>
      </rPr>
      <t xml:space="preserve">Collaborator: </t>
    </r>
    <r>
      <rPr>
        <sz val="11"/>
        <color theme="1"/>
        <rFont val="Cambria"/>
        <family val="1"/>
        <scheme val="major"/>
      </rPr>
      <t xml:space="preserve">Organization or individual that works directly with a DEVELOP project team and provides some kind of leveraged resource (advising, data, model, software, funding, etc.), but are </t>
    </r>
    <r>
      <rPr>
        <b/>
        <sz val="11"/>
        <color theme="1"/>
        <rFont val="Cambria"/>
        <family val="1"/>
        <scheme val="major"/>
      </rPr>
      <t>not</t>
    </r>
    <r>
      <rPr>
        <sz val="11"/>
        <color theme="1"/>
        <rFont val="Cambria"/>
        <family val="1"/>
        <scheme val="major"/>
      </rPr>
      <t xml:space="preserve"> actually using the project’s products or methodologies to make a decision or policy. </t>
    </r>
  </si>
  <si>
    <r>
      <rPr>
        <b/>
        <sz val="11"/>
        <color theme="1"/>
        <rFont val="Cambria"/>
        <family val="1"/>
        <scheme val="major"/>
      </rPr>
      <t xml:space="preserve">Boundary Organization: </t>
    </r>
    <r>
      <rPr>
        <sz val="11"/>
        <color theme="1"/>
        <rFont val="Cambria"/>
        <family val="1"/>
        <scheme val="major"/>
      </rPr>
      <t>Organization or individual that disseminates the project’s results to other end-users, decision makers, policy-makers, etc. The Applied Sciences Program defines a boundary organization as “an organization outside of your own that broadens your reach across the boundary into the operational domain (i.e. policymakers, decision makers, and other key stakeholders).” Both collaborators and end users can be boundary organizations.</t>
    </r>
  </si>
  <si>
    <t>Is this partnership scheduled to continue for an additional term on the same project? (For post-project partner form planning purposes)</t>
  </si>
  <si>
    <t>Category</t>
  </si>
  <si>
    <t>Estimated Hours of Support</t>
  </si>
  <si>
    <t>Text</t>
  </si>
  <si>
    <t>Title</t>
  </si>
  <si>
    <t>Name</t>
  </si>
  <si>
    <t>Hydrologist</t>
  </si>
  <si>
    <t>Professor of Hydrology</t>
  </si>
  <si>
    <t>Reggie Regus</t>
  </si>
  <si>
    <t>Marty Martin</t>
  </si>
  <si>
    <t>Add entries above this line</t>
  </si>
  <si>
    <t>Add entries below this line</t>
  </si>
  <si>
    <t>Academic Institution</t>
  </si>
  <si>
    <t>This includes all universities/colleges.</t>
  </si>
  <si>
    <t>Research Institution</t>
  </si>
  <si>
    <t>This includes organizational entities with a mission focused on research. The Institute may be a group/consortium of multiple organizations that can include universities, government, etc.</t>
  </si>
  <si>
    <t>Local Government</t>
  </si>
  <si>
    <t>This includes governments with jurisdictions below the state/province level (including counties, townships, municipalities, cities, villages, etc.).</t>
  </si>
  <si>
    <t>State/Provincial Government</t>
  </si>
  <si>
    <t>This includes state or provincial governments.</t>
  </si>
  <si>
    <t>Federal/Central Government</t>
  </si>
  <si>
    <t>This includes the government/government agencies of a nation-state.</t>
  </si>
  <si>
    <t>Intergovernmental Organization</t>
  </si>
  <si>
    <t>This includes organizations that are a consortium of two or more nation-state governments/government agencies (government only).</t>
  </si>
  <si>
    <t>Consortium</t>
  </si>
  <si>
    <t>This incudes organizations that are a consortium that includes non-government entities (can include government but only in addition to non-government). This can be at the domestic scale or multi-country scale.</t>
  </si>
  <si>
    <t>This includes privately run for-profit companies.</t>
  </si>
  <si>
    <t>This includes all non-profit organizations and voluntary/aid organizations that are not run by the government, as well as any non-governmental organizations that are non-profit.</t>
  </si>
  <si>
    <t>Tribal Entity</t>
  </si>
  <si>
    <t>This includes all organizations that are run by tribal communities.</t>
  </si>
  <si>
    <t>Miscellaneous/Other</t>
  </si>
  <si>
    <t>Something that does not fit in the above definitions.</t>
  </si>
  <si>
    <t>Private Sector</t>
  </si>
  <si>
    <t>NGO</t>
  </si>
  <si>
    <t>USA</t>
  </si>
  <si>
    <t>International</t>
  </si>
  <si>
    <t>Domestic Status</t>
  </si>
  <si>
    <t xml:space="preserve">Total Partners </t>
  </si>
  <si>
    <t>Unique Partners</t>
  </si>
  <si>
    <t>PARTNERTERM</t>
  </si>
  <si>
    <t>PARTNERORG</t>
  </si>
  <si>
    <t>PARTNERTYPE</t>
  </si>
  <si>
    <t>PARTNERDOM</t>
  </si>
  <si>
    <t>Unique: Is this the first time you've worked with this partner (this year)?</t>
  </si>
  <si>
    <t>PARTNERUNIQ</t>
  </si>
  <si>
    <t>CY17</t>
  </si>
  <si>
    <t>CY 2017</t>
  </si>
  <si>
    <t>Total # of</t>
  </si>
  <si>
    <t>Type of Event</t>
  </si>
  <si>
    <t>Events Supported</t>
  </si>
  <si>
    <t>NASA</t>
  </si>
  <si>
    <t>EVENTSUPPORTED</t>
  </si>
  <si>
    <t>EVENTTYPE</t>
  </si>
  <si>
    <t>Total</t>
  </si>
  <si>
    <t># of Males</t>
  </si>
  <si>
    <t># of Females</t>
  </si>
  <si>
    <t>Fellows</t>
  </si>
  <si>
    <t>Team Leads</t>
  </si>
  <si>
    <t>Science Advising</t>
  </si>
  <si>
    <t>Dr. Martha Jones</t>
  </si>
  <si>
    <t>advising for Moon Water Resources project</t>
  </si>
  <si>
    <t>Other</t>
  </si>
  <si>
    <t>Mars University</t>
  </si>
  <si>
    <t>computer and software</t>
  </si>
  <si>
    <r>
      <rPr>
        <b/>
        <sz val="11"/>
        <color theme="1"/>
        <rFont val="Calibri"/>
        <family val="2"/>
        <scheme val="minor"/>
      </rPr>
      <t>specified text</t>
    </r>
    <r>
      <rPr>
        <sz val="11"/>
        <color theme="1"/>
        <rFont val="Calibri"/>
        <family val="2"/>
        <scheme val="minor"/>
      </rPr>
      <t xml:space="preserve"> (Yes, No)</t>
    </r>
  </si>
  <si>
    <r>
      <rPr>
        <b/>
        <sz val="11"/>
        <color theme="1"/>
        <rFont val="Calibri"/>
        <family val="2"/>
        <scheme val="minor"/>
      </rPr>
      <t xml:space="preserve">specified text </t>
    </r>
    <r>
      <rPr>
        <sz val="11"/>
        <color theme="1"/>
        <rFont val="Calibri"/>
        <family val="2"/>
        <scheme val="minor"/>
      </rPr>
      <t>(Yes, No)</t>
    </r>
  </si>
  <si>
    <r>
      <rPr>
        <b/>
        <sz val="11"/>
        <color theme="1"/>
        <rFont val="Calibri"/>
        <family val="2"/>
        <scheme val="minor"/>
      </rPr>
      <t>specified text</t>
    </r>
    <r>
      <rPr>
        <sz val="11"/>
        <color theme="1"/>
        <rFont val="Calibri"/>
        <family val="2"/>
        <scheme val="minor"/>
      </rPr>
      <t xml:space="preserve">             (Yes, No)</t>
    </r>
  </si>
  <si>
    <r>
      <rPr>
        <b/>
        <sz val="11"/>
        <color theme="1"/>
        <rFont val="Calibri"/>
        <family val="2"/>
        <scheme val="minor"/>
      </rPr>
      <t xml:space="preserve">specified text  </t>
    </r>
    <r>
      <rPr>
        <sz val="11"/>
        <color theme="1"/>
        <rFont val="Calibri"/>
        <family val="2"/>
        <scheme val="minor"/>
      </rPr>
      <t xml:space="preserve">                      (Yes, No)</t>
    </r>
  </si>
  <si>
    <r>
      <rPr>
        <b/>
        <sz val="11"/>
        <color theme="1"/>
        <rFont val="Calibri"/>
        <family val="2"/>
        <scheme val="minor"/>
      </rPr>
      <t xml:space="preserve">specified text     </t>
    </r>
    <r>
      <rPr>
        <sz val="11"/>
        <color theme="1"/>
        <rFont val="Calibri"/>
        <family val="2"/>
        <scheme val="minor"/>
      </rPr>
      <t xml:space="preserve">                   (Yes, No)</t>
    </r>
  </si>
  <si>
    <r>
      <t xml:space="preserve">Text                                                     </t>
    </r>
    <r>
      <rPr>
        <sz val="11"/>
        <color rgb="FF000000"/>
        <rFont val="Calibri"/>
        <family val="2"/>
        <scheme val="minor"/>
      </rPr>
      <t>(Name of the person or organization)</t>
    </r>
  </si>
  <si>
    <r>
      <rPr>
        <b/>
        <sz val="11"/>
        <color rgb="FF000000"/>
        <rFont val="Calibri"/>
        <family val="2"/>
        <scheme val="minor"/>
      </rPr>
      <t xml:space="preserve">Specified Text             </t>
    </r>
    <r>
      <rPr>
        <sz val="11"/>
        <color rgb="FF000000"/>
        <rFont val="Calibri"/>
        <family val="2"/>
        <scheme val="minor"/>
      </rPr>
      <t xml:space="preserve"> </t>
    </r>
    <r>
      <rPr>
        <i/>
        <sz val="11"/>
        <color rgb="FF000000"/>
        <rFont val="Calibri"/>
        <family val="2"/>
        <scheme val="minor"/>
      </rPr>
      <t>(Spring, Spring Interim, Summer, Summer Interim, Fall, Fall Interim)</t>
    </r>
  </si>
  <si>
    <r>
      <t xml:space="preserve">Text                                                                                                   </t>
    </r>
    <r>
      <rPr>
        <sz val="11"/>
        <color rgb="FF000000"/>
        <rFont val="Calibri"/>
        <family val="2"/>
        <scheme val="minor"/>
      </rPr>
      <t>(Any additional details in regards to the category)</t>
    </r>
  </si>
  <si>
    <r>
      <rPr>
        <b/>
        <sz val="11"/>
        <color rgb="FF000000"/>
        <rFont val="Calibri"/>
        <family val="2"/>
        <scheme val="minor"/>
      </rPr>
      <t xml:space="preserve">#                                                               </t>
    </r>
    <r>
      <rPr>
        <sz val="11"/>
        <color rgb="FF000000"/>
        <rFont val="Calibri"/>
        <family val="2"/>
        <scheme val="minor"/>
      </rPr>
      <t xml:space="preserve"> *Only required for Science Advising &amp; Project Advising categories                                  </t>
    </r>
  </si>
  <si>
    <t>o   Some column headers have a small red triangle in the upper right corner. This indicates that there is a comment associated with that column. These provide more detailed instructions and can be accessed by hovering the cursor over that cell (column header).</t>
  </si>
  <si>
    <t>o   Summer Interim</t>
  </si>
  <si>
    <t>This tab contains the lists for the drop down menus. Please do not change information on this tab.</t>
  </si>
  <si>
    <t>Partner Domestic Status</t>
  </si>
  <si>
    <t>Comments:</t>
  </si>
  <si>
    <t>Examples:</t>
  </si>
  <si>
    <t xml:space="preserve">Under each column header, you’ll find what type of response we’re looking for: </t>
  </si>
  <si>
    <t xml:space="preserve">·Report through the term that just ended. As tracking metrics are due during the interim, you should be filing out the information for the previous interim and term (e.g. during the Fall Interim, you should report for the Summer Interim and Fall data. </t>
  </si>
  <si>
    <t>New!:</t>
  </si>
  <si>
    <t>o  As part of IA's initiative to make our data and analyses more available and useful, we have built in graphs and charts for you to see stats about your node as you populate the data. To faciliate this, please add your data between the orange lines, and make use of the drop down menus provided. If you have additional graphs that would be of use or have any issues, please let us know (we would love your feedback!).</t>
  </si>
  <si>
    <t xml:space="preserve">o  We are officially incorporating the Capacity Building Program's partner types for DEVELOP. Please see definitions below. </t>
  </si>
  <si>
    <t>Partner Type Definitions:</t>
  </si>
  <si>
    <t xml:space="preserve">Partner Definitions: </t>
  </si>
  <si>
    <t>PARTNERSTATUS</t>
  </si>
  <si>
    <t>*Unique Partners</t>
  </si>
  <si>
    <t>Continued Partnerships</t>
  </si>
  <si>
    <t>New Partnerships</t>
  </si>
  <si>
    <r>
      <rPr>
        <b/>
        <sz val="11"/>
        <color theme="1"/>
        <rFont val="Calibri"/>
        <family val="2"/>
        <scheme val="minor"/>
      </rPr>
      <t xml:space="preserve">specified text         </t>
    </r>
    <r>
      <rPr>
        <sz val="11"/>
        <color theme="1"/>
        <rFont val="Calibri"/>
        <family val="2"/>
        <scheme val="minor"/>
      </rPr>
      <t xml:space="preserve"> (Select from drop down menu)</t>
    </r>
  </si>
  <si>
    <r>
      <rPr>
        <b/>
        <sz val="11"/>
        <color theme="1"/>
        <rFont val="Calibri"/>
        <family val="2"/>
        <scheme val="minor"/>
      </rPr>
      <t xml:space="preserve">specified text                   </t>
    </r>
    <r>
      <rPr>
        <sz val="11"/>
        <color theme="1"/>
        <rFont val="Calibri"/>
        <family val="2"/>
        <scheme val="minor"/>
      </rPr>
      <t xml:space="preserve"> (Select from drop down menu)</t>
    </r>
  </si>
  <si>
    <r>
      <rPr>
        <b/>
        <sz val="11"/>
        <color theme="1"/>
        <rFont val="Calibri"/>
        <family val="2"/>
        <scheme val="minor"/>
      </rPr>
      <t xml:space="preserve">specified text          </t>
    </r>
    <r>
      <rPr>
        <sz val="11"/>
        <color theme="1"/>
        <rFont val="Calibri"/>
        <family val="2"/>
        <scheme val="minor"/>
      </rPr>
      <t>(Select from drop down menu)</t>
    </r>
  </si>
  <si>
    <r>
      <rPr>
        <b/>
        <sz val="11"/>
        <color rgb="FF000000"/>
        <rFont val="Calibri"/>
        <family val="2"/>
        <scheme val="minor"/>
      </rPr>
      <t xml:space="preserve">Specified Text                                                                                        </t>
    </r>
    <r>
      <rPr>
        <i/>
        <sz val="11"/>
        <color rgb="FF000000"/>
        <rFont val="Calibri"/>
        <family val="2"/>
        <scheme val="minor"/>
      </rPr>
      <t>(Science Advising, Project Advising, Travel, Other)                                                              *Science Advising - advisors in the scientific field who are not funded by DEVELOP; Project Advising - partner and/or other non-scientific advisors who are not funded by DEVELOP, including past DEVELOPers; Travel - expenses for travel covered by resources other than DEVELOP; Other - computers, software, office space, etc. not funced by DEVELOP*</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</si>
</sst>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26" x14ac:knownFonts="1">
    <font>
      <sz val="11"/>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sz val="9"/>
      <color indexed="81"/>
      <name val="Tahoma"/>
      <family val="2"/>
    </font>
    <font>
      <sz val="12"/>
      <color indexed="81"/>
      <name val="Tahoma"/>
      <family val="2"/>
    </font>
    <font>
      <sz val="12"/>
      <color theme="1"/>
      <name val="Calibri"/>
      <family val="2"/>
      <scheme val="minor"/>
    </font>
    <font>
      <sz val="11"/>
      <color theme="1"/>
      <name val="Cambria"/>
      <family val="1"/>
      <scheme val="major"/>
    </font>
    <font>
      <b/>
      <sz val="11"/>
      <color theme="1"/>
      <name val="Cambria"/>
      <family val="1"/>
      <scheme val="major"/>
    </font>
    <font>
      <b/>
      <sz val="11"/>
      <color theme="1"/>
      <name val="Calibri"/>
      <family val="2"/>
      <scheme val="minor"/>
    </font>
    <font>
      <b/>
      <sz val="12"/>
      <color theme="1"/>
      <name val="Cambria"/>
      <family val="1"/>
      <scheme val="major"/>
    </font>
    <font>
      <sz val="11"/>
      <color indexed="8"/>
      <name val="Calibri"/>
      <family val="2"/>
      <charset val="1"/>
    </font>
    <font>
      <sz val="11"/>
      <color indexed="8"/>
      <name val="Calibri"/>
      <family val="2"/>
    </font>
    <font>
      <sz val="11"/>
      <color theme="1"/>
      <name val="Calibri"/>
      <family val="2"/>
    </font>
    <font>
      <sz val="11"/>
      <color rgb="FF000000"/>
      <name val="Tahoma"/>
      <family val="2"/>
    </font>
    <font>
      <sz val="11"/>
      <color theme="1"/>
      <name val="Calibri"/>
      <family val="2"/>
      <scheme val="minor"/>
    </font>
    <font>
      <b/>
      <sz val="14"/>
      <color theme="1"/>
      <name val="Calibri"/>
      <family val="2"/>
      <scheme val="minor"/>
    </font>
    <font>
      <b/>
      <i/>
      <sz val="12"/>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b/>
      <sz val="9"/>
      <color theme="1"/>
      <name val="Cambria"/>
      <family val="1"/>
      <scheme val="major"/>
    </font>
    <font>
      <b/>
      <sz val="9"/>
      <color theme="1"/>
      <name val="Calibri"/>
      <family val="2"/>
      <scheme val="minor"/>
    </font>
    <font>
      <b/>
      <sz val="8"/>
      <color theme="1"/>
      <name val="Calibri"/>
      <family val="2"/>
      <scheme val="minor"/>
    </font>
    <font>
      <sz val="11"/>
      <color indexed="81"/>
      <name val="Tahoma"/>
      <family val="2"/>
    </font>
    <font>
      <b/>
      <sz val="12"/>
      <color indexed="81"/>
      <name val="Tahoma"/>
      <family val="2"/>
    </font>
  </fonts>
  <fills count="9">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rgb="FFE5DFEC"/>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rgb="FFC5DAF1"/>
        <bgColor indexed="64"/>
      </patternFill>
    </fill>
    <fill>
      <patternFill patternType="solid">
        <fgColor theme="5" tint="0.39997558519241921"/>
        <bgColor indexed="64"/>
      </patternFill>
    </fill>
  </fills>
  <borders count="6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dotted">
        <color auto="1"/>
      </right>
      <top/>
      <bottom style="medium">
        <color auto="1"/>
      </bottom>
      <diagonal/>
    </border>
    <border>
      <left style="medium">
        <color auto="1"/>
      </left>
      <right style="medium">
        <color auto="1"/>
      </right>
      <top/>
      <bottom/>
      <diagonal/>
    </border>
    <border>
      <left style="medium">
        <color auto="1"/>
      </left>
      <right style="dotted">
        <color auto="1"/>
      </right>
      <top style="medium">
        <color auto="1"/>
      </top>
      <bottom/>
      <diagonal/>
    </border>
    <border>
      <left style="medium">
        <color auto="1"/>
      </left>
      <right style="dotted">
        <color auto="1"/>
      </right>
      <top/>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dashed">
        <color auto="1"/>
      </left>
      <right style="medium">
        <color auto="1"/>
      </right>
      <top style="medium">
        <color auto="1"/>
      </top>
      <bottom style="thin">
        <color auto="1"/>
      </bottom>
      <diagonal/>
    </border>
    <border>
      <left style="dotted">
        <color auto="1"/>
      </left>
      <right style="medium">
        <color auto="1"/>
      </right>
      <top style="medium">
        <color auto="1"/>
      </top>
      <bottom/>
      <diagonal/>
    </border>
    <border>
      <left/>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style="hair">
        <color auto="1"/>
      </left>
      <right style="hair">
        <color auto="1"/>
      </right>
      <top style="medium">
        <color auto="1"/>
      </top>
      <bottom style="hair">
        <color auto="1"/>
      </bottom>
      <diagonal/>
    </border>
    <border>
      <left style="hair">
        <color auto="1"/>
      </left>
      <right/>
      <top/>
      <bottom/>
      <diagonal/>
    </border>
    <border>
      <left style="hair">
        <color auto="1"/>
      </left>
      <right style="hair">
        <color auto="1"/>
      </right>
      <top style="hair">
        <color auto="1"/>
      </top>
      <bottom/>
      <diagonal/>
    </border>
    <border>
      <left/>
      <right style="dotted">
        <color auto="1"/>
      </right>
      <top/>
      <bottom/>
      <diagonal/>
    </border>
    <border>
      <left style="dotted">
        <color auto="1"/>
      </left>
      <right style="dotted">
        <color auto="1"/>
      </right>
      <top/>
      <bottom/>
      <diagonal/>
    </border>
    <border>
      <left style="hair">
        <color auto="1"/>
      </left>
      <right style="dotted">
        <color auto="1"/>
      </right>
      <top style="medium">
        <color auto="1"/>
      </top>
      <bottom style="hair">
        <color auto="1"/>
      </bottom>
      <diagonal/>
    </border>
    <border>
      <left style="dotted">
        <color auto="1"/>
      </left>
      <right/>
      <top/>
      <bottom/>
      <diagonal/>
    </border>
    <border>
      <left style="dotted">
        <color auto="1"/>
      </left>
      <right style="dotted">
        <color auto="1"/>
      </right>
      <top style="medium">
        <color auto="1"/>
      </top>
      <bottom style="hair">
        <color auto="1"/>
      </bottom>
      <diagonal/>
    </border>
    <border>
      <left/>
      <right style="dotted">
        <color auto="1"/>
      </right>
      <top style="medium">
        <color rgb="FF000000"/>
      </top>
      <bottom/>
      <diagonal/>
    </border>
    <border>
      <left/>
      <right style="dotted">
        <color auto="1"/>
      </right>
      <top style="medium">
        <color rgb="FF000000"/>
      </top>
      <bottom style="hair">
        <color auto="1"/>
      </bottom>
      <diagonal/>
    </border>
    <border>
      <left/>
      <right style="dotted">
        <color auto="1"/>
      </right>
      <top style="hair">
        <color auto="1"/>
      </top>
      <bottom style="hair">
        <color auto="1"/>
      </bottom>
      <diagonal/>
    </border>
    <border>
      <left style="dotted">
        <color auto="1"/>
      </left>
      <right style="dotted">
        <color auto="1"/>
      </right>
      <top style="medium">
        <color auto="1"/>
      </top>
      <bottom/>
      <diagonal/>
    </border>
    <border>
      <left style="dotted">
        <color auto="1"/>
      </left>
      <right style="dotted">
        <color auto="1"/>
      </right>
      <top style="hair">
        <color auto="1"/>
      </top>
      <bottom style="hair">
        <color auto="1"/>
      </bottom>
      <diagonal/>
    </border>
    <border>
      <left/>
      <right style="dotted">
        <color auto="1"/>
      </right>
      <top style="medium">
        <color auto="1"/>
      </top>
      <bottom style="hair">
        <color auto="1"/>
      </bottom>
      <diagonal/>
    </border>
    <border>
      <left style="dotted">
        <color auto="1"/>
      </left>
      <right style="dotted">
        <color auto="1"/>
      </right>
      <top/>
      <bottom style="hair">
        <color auto="1"/>
      </bottom>
      <diagonal/>
    </border>
    <border>
      <left style="dotted">
        <color auto="1"/>
      </left>
      <right style="dotted">
        <color auto="1"/>
      </right>
      <top style="hair">
        <color auto="1"/>
      </top>
      <bottom/>
      <diagonal/>
    </border>
    <border>
      <left/>
      <right style="dotted">
        <color auto="1"/>
      </right>
      <top style="hair">
        <color auto="1"/>
      </top>
      <bottom/>
      <diagonal/>
    </border>
    <border>
      <left style="hair">
        <color auto="1"/>
      </left>
      <right style="dotted">
        <color auto="1"/>
      </right>
      <top style="hair">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dotted">
        <color auto="1"/>
      </right>
      <top/>
      <bottom style="hair">
        <color auto="1"/>
      </bottom>
      <diagonal/>
    </border>
  </borders>
  <cellStyleXfs count="1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1" fillId="0" borderId="0"/>
    <xf numFmtId="0" fontId="3" fillId="0" borderId="0" applyNumberFormat="0" applyFill="0" applyBorder="0" applyAlignment="0" applyProtection="0"/>
    <xf numFmtId="0" fontId="3" fillId="0" borderId="0" applyNumberFormat="0" applyFill="0" applyBorder="0" applyAlignment="0" applyProtection="0"/>
    <xf numFmtId="44" fontId="15" fillId="0" borderId="0" applyFont="0" applyFill="0" applyBorder="0" applyAlignment="0" applyProtection="0"/>
  </cellStyleXfs>
  <cellXfs count="295">
    <xf numFmtId="0" fontId="0" fillId="0" borderId="0" xfId="0"/>
    <xf numFmtId="0" fontId="1" fillId="0" borderId="0" xfId="0" applyFont="1"/>
    <xf numFmtId="0" fontId="0" fillId="0" borderId="0" xfId="0" applyAlignment="1">
      <alignment horizontal="center" vertical="center" wrapText="1"/>
    </xf>
    <xf numFmtId="14" fontId="0" fillId="0" borderId="0" xfId="0" applyNumberFormat="1" applyAlignment="1">
      <alignment horizontal="center" vertical="center" wrapText="1"/>
    </xf>
    <xf numFmtId="0" fontId="7" fillId="0" borderId="0" xfId="0" applyFont="1"/>
    <xf numFmtId="0" fontId="0" fillId="3" borderId="0" xfId="0" applyFont="1" applyFill="1" applyAlignment="1">
      <alignment horizontal="center" vertical="center"/>
    </xf>
    <xf numFmtId="0" fontId="6" fillId="0" borderId="0" xfId="0" applyFont="1" applyAlignment="1">
      <alignment wrapText="1"/>
    </xf>
    <xf numFmtId="0" fontId="7" fillId="0" borderId="0" xfId="0" applyFont="1" applyAlignment="1">
      <alignment horizontal="center" vertical="center"/>
    </xf>
    <xf numFmtId="0" fontId="0" fillId="2" borderId="1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0" fillId="3" borderId="0" xfId="0" applyFont="1" applyFill="1" applyAlignment="1">
      <alignment horizontal="center" vertical="center" wrapText="1"/>
    </xf>
    <xf numFmtId="0" fontId="7" fillId="0" borderId="0" xfId="0" applyFont="1" applyAlignment="1">
      <alignment wrapText="1"/>
    </xf>
    <xf numFmtId="0" fontId="7"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7" fillId="0" borderId="0" xfId="0" applyFont="1" applyAlignment="1">
      <alignment horizontal="center" vertical="center" wrapText="1"/>
    </xf>
    <xf numFmtId="0" fontId="7" fillId="0" borderId="0" xfId="0" applyFont="1" applyFill="1"/>
    <xf numFmtId="0" fontId="6" fillId="0" borderId="0" xfId="0" applyFont="1"/>
    <xf numFmtId="0" fontId="6" fillId="0" borderId="0" xfId="0" applyFont="1" applyAlignment="1">
      <alignment horizontal="left" indent="5"/>
    </xf>
    <xf numFmtId="0" fontId="6" fillId="0" borderId="0" xfId="0" applyFont="1" applyAlignment="1"/>
    <xf numFmtId="0" fontId="6" fillId="0" borderId="0" xfId="0" applyFont="1" applyAlignment="1">
      <alignment horizontal="left"/>
    </xf>
    <xf numFmtId="0" fontId="6" fillId="0" borderId="0" xfId="0" applyFont="1" applyFill="1"/>
    <xf numFmtId="0" fontId="6" fillId="3" borderId="0" xfId="0" applyFont="1" applyFill="1"/>
    <xf numFmtId="0" fontId="0" fillId="0" borderId="8"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0" xfId="0" applyFill="1" applyBorder="1"/>
    <xf numFmtId="0" fontId="0" fillId="0" borderId="0" xfId="0" applyFont="1" applyFill="1" applyBorder="1" applyAlignment="1">
      <alignment horizontal="center"/>
    </xf>
    <xf numFmtId="0" fontId="0" fillId="0" borderId="0" xfId="0" applyFont="1" applyFill="1" applyBorder="1"/>
    <xf numFmtId="0" fontId="0" fillId="0" borderId="0" xfId="0" applyFont="1" applyFill="1" applyBorder="1" applyAlignment="1">
      <alignment horizontal="center" vertical="center"/>
    </xf>
    <xf numFmtId="0" fontId="0" fillId="0" borderId="0" xfId="0" applyFill="1"/>
    <xf numFmtId="0" fontId="0" fillId="0" borderId="0" xfId="0" applyFill="1" applyAlignment="1">
      <alignment horizontal="center" vertical="center" wrapText="1"/>
    </xf>
    <xf numFmtId="0" fontId="0" fillId="0" borderId="12" xfId="0" applyFill="1" applyBorder="1"/>
    <xf numFmtId="0" fontId="7" fillId="0" borderId="0" xfId="0" applyFont="1" applyBorder="1" applyAlignment="1">
      <alignment vertical="center" wrapText="1"/>
    </xf>
    <xf numFmtId="0" fontId="7" fillId="0" borderId="0" xfId="0" applyFont="1" applyBorder="1"/>
    <xf numFmtId="0" fontId="0" fillId="0" borderId="17"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13" fillId="0" borderId="0" xfId="0" applyFont="1" applyAlignment="1">
      <alignment horizontal="center" vertical="center" wrapText="1"/>
    </xf>
    <xf numFmtId="4" fontId="13" fillId="0" borderId="0" xfId="0" applyNumberFormat="1"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xf>
    <xf numFmtId="0" fontId="0" fillId="0" borderId="0" xfId="0" applyFont="1" applyFill="1" applyBorder="1" applyAlignment="1">
      <alignment horizontal="center"/>
    </xf>
    <xf numFmtId="0" fontId="1" fillId="0" borderId="0" xfId="0" applyFont="1" applyAlignment="1"/>
    <xf numFmtId="0" fontId="1" fillId="0" borderId="0" xfId="0" applyFont="1" applyAlignment="1">
      <alignment horizontal="left"/>
    </xf>
    <xf numFmtId="0" fontId="6" fillId="0" borderId="0" xfId="0" applyFont="1" applyAlignment="1">
      <alignment horizontal="left" wrapText="1"/>
    </xf>
    <xf numFmtId="0" fontId="0" fillId="5" borderId="0" xfId="0" applyFill="1" applyAlignment="1">
      <alignment horizontal="center" vertical="center" wrapText="1"/>
    </xf>
    <xf numFmtId="0" fontId="0" fillId="5" borderId="0" xfId="0" applyFill="1"/>
    <xf numFmtId="0" fontId="17" fillId="0" borderId="21" xfId="0" applyFont="1" applyBorder="1" applyAlignment="1">
      <alignment vertical="center"/>
    </xf>
    <xf numFmtId="0" fontId="17" fillId="0" borderId="23" xfId="0" applyFont="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17" fillId="0" borderId="29" xfId="0" applyFont="1" applyBorder="1" applyAlignment="1">
      <alignment vertical="center"/>
    </xf>
    <xf numFmtId="0" fontId="17" fillId="0" borderId="30" xfId="0" applyFont="1" applyBorder="1" applyAlignment="1">
      <alignment vertical="center"/>
    </xf>
    <xf numFmtId="0" fontId="9" fillId="6" borderId="2"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0" fillId="0" borderId="32" xfId="0" applyFont="1" applyFill="1" applyBorder="1" applyAlignment="1">
      <alignment horizontal="center" vertical="center"/>
    </xf>
    <xf numFmtId="0" fontId="9" fillId="6" borderId="8"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9" fillId="6"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6" borderId="5" xfId="0" applyFont="1" applyFill="1" applyBorder="1" applyAlignment="1">
      <alignment horizontal="center"/>
    </xf>
    <xf numFmtId="0" fontId="9" fillId="6" borderId="35" xfId="0" applyFont="1" applyFill="1" applyBorder="1" applyAlignment="1">
      <alignment horizontal="center"/>
    </xf>
    <xf numFmtId="1" fontId="0" fillId="0" borderId="36" xfId="0" applyNumberFormat="1" applyBorder="1" applyAlignment="1">
      <alignment horizontal="center" vertical="center"/>
    </xf>
    <xf numFmtId="1" fontId="0" fillId="0" borderId="37" xfId="0" applyNumberFormat="1" applyBorder="1" applyAlignment="1">
      <alignment horizontal="center" vertical="center"/>
    </xf>
    <xf numFmtId="1" fontId="0" fillId="0" borderId="38" xfId="0" applyNumberFormat="1"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9" xfId="0" applyBorder="1" applyAlignment="1">
      <alignment horizontal="center" vertical="center"/>
    </xf>
    <xf numFmtId="0" fontId="0" fillId="7" borderId="1" xfId="0" applyFill="1" applyBorder="1" applyAlignment="1">
      <alignment horizontal="center" vertical="center"/>
    </xf>
    <xf numFmtId="0" fontId="0" fillId="7" borderId="11" xfId="0" applyFill="1" applyBorder="1" applyAlignment="1">
      <alignment horizontal="center" vertical="center"/>
    </xf>
    <xf numFmtId="0" fontId="0" fillId="7" borderId="40" xfId="0" applyFill="1" applyBorder="1"/>
    <xf numFmtId="0" fontId="0" fillId="7" borderId="10" xfId="0" applyFill="1" applyBorder="1"/>
    <xf numFmtId="0" fontId="0" fillId="7" borderId="11" xfId="0" applyFill="1" applyBorder="1"/>
    <xf numFmtId="0" fontId="9" fillId="7" borderId="10"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7" fillId="7" borderId="2" xfId="0" applyFont="1" applyFill="1" applyBorder="1" applyAlignment="1">
      <alignment vertical="center"/>
    </xf>
    <xf numFmtId="0" fontId="17" fillId="7" borderId="44" xfId="0" applyFont="1" applyFill="1" applyBorder="1" applyAlignment="1">
      <alignment vertical="center"/>
    </xf>
    <xf numFmtId="0" fontId="17" fillId="7" borderId="45" xfId="0" applyFont="1" applyFill="1" applyBorder="1" applyAlignment="1">
      <alignment vertical="center"/>
    </xf>
    <xf numFmtId="0" fontId="17" fillId="7" borderId="46" xfId="0" applyFont="1" applyFill="1" applyBorder="1" applyAlignment="1">
      <alignment vertical="center"/>
    </xf>
    <xf numFmtId="0" fontId="17" fillId="7" borderId="5" xfId="0" applyFont="1" applyFill="1" applyBorder="1" applyAlignment="1">
      <alignment vertical="center"/>
    </xf>
    <xf numFmtId="0" fontId="10" fillId="7" borderId="10"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0" fillId="0" borderId="46" xfId="0" applyBorder="1" applyAlignment="1">
      <alignment horizontal="center"/>
    </xf>
    <xf numFmtId="0" fontId="0" fillId="0" borderId="32" xfId="0" applyBorder="1" applyAlignment="1">
      <alignment horizontal="center"/>
    </xf>
    <xf numFmtId="0" fontId="0" fillId="0" borderId="4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0" fillId="0" borderId="44" xfId="0" applyFill="1" applyBorder="1" applyAlignment="1">
      <alignment horizontal="center"/>
    </xf>
    <xf numFmtId="0" fontId="0" fillId="0" borderId="33" xfId="0" applyFill="1" applyBorder="1" applyAlignment="1">
      <alignment horizontal="center"/>
    </xf>
    <xf numFmtId="0" fontId="0" fillId="0" borderId="42" xfId="0" applyFill="1" applyBorder="1" applyAlignment="1">
      <alignment horizontal="center"/>
    </xf>
    <xf numFmtId="0" fontId="0" fillId="0" borderId="42" xfId="0" applyBorder="1" applyAlignment="1">
      <alignment horizontal="center"/>
    </xf>
    <xf numFmtId="0" fontId="0" fillId="0" borderId="44" xfId="0" applyBorder="1" applyAlignment="1">
      <alignment horizontal="center"/>
    </xf>
    <xf numFmtId="0" fontId="0" fillId="0" borderId="33" xfId="0" applyBorder="1" applyAlignment="1">
      <alignment horizontal="center"/>
    </xf>
    <xf numFmtId="0" fontId="0" fillId="0" borderId="47" xfId="0" applyBorder="1" applyAlignment="1">
      <alignment horizontal="center"/>
    </xf>
    <xf numFmtId="0" fontId="0" fillId="0" borderId="34" xfId="0" applyBorder="1" applyAlignment="1">
      <alignment horizontal="center"/>
    </xf>
    <xf numFmtId="0" fontId="0" fillId="0" borderId="43" xfId="0" applyBorder="1" applyAlignment="1">
      <alignment horizontal="center"/>
    </xf>
    <xf numFmtId="0" fontId="18" fillId="7" borderId="18" xfId="0" applyFont="1" applyFill="1" applyBorder="1" applyAlignment="1">
      <alignment horizontal="center" vertical="center" wrapText="1"/>
    </xf>
    <xf numFmtId="0" fontId="18" fillId="7" borderId="18" xfId="0" applyFont="1" applyFill="1" applyBorder="1" applyAlignment="1">
      <alignment horizontal="center" vertical="center"/>
    </xf>
    <xf numFmtId="44" fontId="18" fillId="7" borderId="18" xfId="15" applyFont="1" applyFill="1" applyBorder="1" applyAlignment="1">
      <alignment horizontal="center" vertical="center"/>
    </xf>
    <xf numFmtId="0" fontId="18" fillId="7" borderId="19" xfId="0" applyFont="1" applyFill="1" applyBorder="1" applyAlignment="1"/>
    <xf numFmtId="0" fontId="9" fillId="0" borderId="0" xfId="0" applyFont="1"/>
    <xf numFmtId="0" fontId="18" fillId="4" borderId="18" xfId="0" applyFont="1" applyFill="1" applyBorder="1" applyAlignment="1">
      <alignment horizontal="center" vertical="center" wrapText="1"/>
    </xf>
    <xf numFmtId="0" fontId="19" fillId="4" borderId="18" xfId="0" applyFont="1" applyFill="1" applyBorder="1" applyAlignment="1">
      <alignment horizontal="center" vertical="center" wrapText="1"/>
    </xf>
    <xf numFmtId="44" fontId="18" fillId="4" borderId="18" xfId="15" applyFont="1" applyFill="1" applyBorder="1" applyAlignment="1">
      <alignment horizontal="center" vertical="center"/>
    </xf>
    <xf numFmtId="0" fontId="18" fillId="4" borderId="19" xfId="0" applyFont="1" applyFill="1" applyBorder="1" applyAlignment="1">
      <alignment horizontal="center" vertical="center"/>
    </xf>
    <xf numFmtId="0" fontId="9" fillId="0" borderId="0" xfId="0" applyFont="1" applyFill="1"/>
    <xf numFmtId="0" fontId="0" fillId="0" borderId="0" xfId="0" applyFont="1" applyFill="1"/>
    <xf numFmtId="0" fontId="0" fillId="5" borderId="0" xfId="0" applyFont="1" applyFill="1" applyAlignment="1">
      <alignment horizontal="center" vertical="center" wrapText="1"/>
    </xf>
    <xf numFmtId="0" fontId="0" fillId="3" borderId="48" xfId="0" applyFont="1" applyFill="1" applyBorder="1" applyAlignment="1">
      <alignment horizontal="center" vertical="center"/>
    </xf>
    <xf numFmtId="0" fontId="0" fillId="3" borderId="48" xfId="0" applyFont="1" applyFill="1" applyBorder="1" applyAlignment="1">
      <alignment horizontal="center" vertical="center" wrapText="1"/>
    </xf>
    <xf numFmtId="0" fontId="0" fillId="2" borderId="40" xfId="0" applyFont="1" applyFill="1" applyBorder="1" applyAlignment="1">
      <alignment horizontal="center" vertical="center" wrapText="1"/>
    </xf>
    <xf numFmtId="0" fontId="7" fillId="0" borderId="0" xfId="0" applyFont="1" applyBorder="1" applyAlignment="1">
      <alignment horizontal="center" vertical="center"/>
    </xf>
    <xf numFmtId="14"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51" xfId="0" applyBorder="1" applyAlignment="1">
      <alignment horizontal="center" vertical="center" wrapText="1"/>
    </xf>
    <xf numFmtId="0" fontId="0" fillId="0" borderId="52" xfId="0" applyFill="1" applyBorder="1" applyAlignment="1">
      <alignment horizontal="center" vertical="center" wrapText="1"/>
    </xf>
    <xf numFmtId="14" fontId="0" fillId="0" borderId="51" xfId="0" applyNumberFormat="1" applyBorder="1" applyAlignment="1">
      <alignment horizontal="center" vertical="center" wrapText="1"/>
    </xf>
    <xf numFmtId="14" fontId="0" fillId="0" borderId="51" xfId="0" applyNumberFormat="1" applyFill="1" applyBorder="1" applyAlignment="1">
      <alignment horizontal="center" vertical="center" wrapText="1"/>
    </xf>
    <xf numFmtId="0" fontId="0" fillId="0" borderId="54" xfId="0" applyBorder="1"/>
    <xf numFmtId="0" fontId="0" fillId="0" borderId="52" xfId="0" applyBorder="1" applyAlignment="1">
      <alignment horizontal="center" vertical="center" wrapText="1"/>
    </xf>
    <xf numFmtId="0" fontId="12" fillId="0" borderId="52" xfId="12" applyFont="1" applyBorder="1" applyAlignment="1">
      <alignment horizontal="center" vertical="center" wrapText="1"/>
    </xf>
    <xf numFmtId="0" fontId="13" fillId="0" borderId="52" xfId="0" applyFont="1" applyBorder="1" applyAlignment="1">
      <alignment horizontal="center" vertical="center"/>
    </xf>
    <xf numFmtId="4" fontId="13" fillId="0" borderId="52" xfId="0" applyNumberFormat="1" applyFont="1" applyBorder="1" applyAlignment="1">
      <alignment horizontal="center" vertical="center" wrapText="1"/>
    </xf>
    <xf numFmtId="0" fontId="0" fillId="0" borderId="52" xfId="0" applyBorder="1"/>
    <xf numFmtId="0" fontId="0" fillId="0" borderId="52" xfId="0" applyFont="1" applyBorder="1"/>
    <xf numFmtId="0" fontId="0" fillId="5" borderId="51" xfId="0" applyFill="1" applyBorder="1" applyAlignment="1">
      <alignment horizontal="center" vertical="center" wrapText="1"/>
    </xf>
    <xf numFmtId="0" fontId="18" fillId="3" borderId="57" xfId="0" applyFont="1" applyFill="1" applyBorder="1" applyAlignment="1">
      <alignment horizontal="center" vertical="center"/>
    </xf>
    <xf numFmtId="44" fontId="19" fillId="3" borderId="57" xfId="15" applyFont="1" applyFill="1" applyBorder="1" applyAlignment="1">
      <alignment horizontal="center" vertical="center"/>
    </xf>
    <xf numFmtId="0" fontId="19" fillId="3" borderId="57" xfId="0" applyFont="1" applyFill="1" applyBorder="1" applyAlignment="1">
      <alignment horizontal="center" vertical="center" wrapText="1"/>
    </xf>
    <xf numFmtId="0" fontId="20" fillId="3" borderId="57" xfId="0" applyFont="1" applyFill="1" applyBorder="1" applyAlignment="1">
      <alignment horizontal="center" vertical="center" wrapText="1"/>
    </xf>
    <xf numFmtId="0" fontId="19" fillId="3" borderId="56" xfId="0" applyFont="1" applyFill="1" applyBorder="1" applyAlignment="1">
      <alignment horizontal="center" vertical="center" wrapText="1"/>
    </xf>
    <xf numFmtId="0" fontId="0" fillId="3" borderId="53"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55" xfId="0" applyFont="1" applyFill="1" applyBorder="1" applyAlignment="1">
      <alignment horizontal="center" vertical="center"/>
    </xf>
    <xf numFmtId="0" fontId="0" fillId="3" borderId="61" xfId="0" applyFont="1" applyFill="1" applyBorder="1" applyAlignment="1">
      <alignment horizontal="center" vertical="center"/>
    </xf>
    <xf numFmtId="0" fontId="0" fillId="5" borderId="51" xfId="0" applyFill="1" applyBorder="1"/>
    <xf numFmtId="0" fontId="7" fillId="0" borderId="51" xfId="0" applyFont="1" applyBorder="1" applyAlignment="1">
      <alignment horizontal="center" vertical="center"/>
    </xf>
    <xf numFmtId="0" fontId="7" fillId="0" borderId="51" xfId="0" applyFont="1" applyBorder="1"/>
    <xf numFmtId="0" fontId="7" fillId="0" borderId="51" xfId="0" applyFont="1" applyFill="1" applyBorder="1" applyAlignment="1">
      <alignment horizontal="center" vertical="center"/>
    </xf>
    <xf numFmtId="0" fontId="7" fillId="0" borderId="52" xfId="0" applyFont="1" applyBorder="1" applyAlignment="1">
      <alignment horizontal="center" vertical="center"/>
    </xf>
    <xf numFmtId="0" fontId="7" fillId="2" borderId="58" xfId="0" applyFont="1" applyFill="1" applyBorder="1" applyAlignment="1">
      <alignment horizontal="center" vertical="center"/>
    </xf>
    <xf numFmtId="0" fontId="2" fillId="0" borderId="51" xfId="11" applyBorder="1" applyAlignment="1">
      <alignment horizontal="center" vertical="center"/>
    </xf>
    <xf numFmtId="0" fontId="2" fillId="0" borderId="51" xfId="11" applyFill="1" applyBorder="1" applyAlignment="1">
      <alignment horizontal="center" vertical="center"/>
    </xf>
    <xf numFmtId="0" fontId="7" fillId="0" borderId="51" xfId="0" applyFont="1" applyBorder="1" applyAlignment="1">
      <alignment horizontal="center" vertical="center" wrapText="1"/>
    </xf>
    <xf numFmtId="0" fontId="14" fillId="0" borderId="51" xfId="0" applyFont="1" applyBorder="1"/>
    <xf numFmtId="0" fontId="7" fillId="0" borderId="51" xfId="0" applyFont="1" applyFill="1" applyBorder="1" applyAlignment="1">
      <alignment horizontal="center" vertical="center" wrapText="1"/>
    </xf>
    <xf numFmtId="14" fontId="0" fillId="0" borderId="52" xfId="0" applyNumberFormat="1" applyBorder="1" applyAlignment="1">
      <alignment horizontal="center" vertical="center" wrapText="1"/>
    </xf>
    <xf numFmtId="0" fontId="7" fillId="2" borderId="62" xfId="0" applyFont="1" applyFill="1" applyBorder="1" applyAlignment="1">
      <alignment horizontal="center" vertical="center"/>
    </xf>
    <xf numFmtId="0" fontId="7" fillId="2" borderId="63" xfId="0" applyFont="1" applyFill="1" applyBorder="1" applyAlignment="1">
      <alignment horizontal="center" vertical="center"/>
    </xf>
    <xf numFmtId="0" fontId="7" fillId="2" borderId="64" xfId="0" applyFont="1" applyFill="1" applyBorder="1" applyAlignment="1">
      <alignment horizontal="center" vertical="center"/>
    </xf>
    <xf numFmtId="0" fontId="0" fillId="5" borderId="0" xfId="0" applyFill="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vertical="center"/>
    </xf>
    <xf numFmtId="14" fontId="23" fillId="0" borderId="0" xfId="0" applyNumberFormat="1" applyFont="1" applyAlignment="1">
      <alignment horizontal="center" vertical="center" wrapText="1"/>
    </xf>
    <xf numFmtId="0" fontId="23" fillId="0" borderId="0" xfId="0" applyFont="1" applyAlignment="1">
      <alignment horizontal="center" vertical="center" wrapText="1"/>
    </xf>
    <xf numFmtId="0" fontId="23" fillId="0" borderId="0" xfId="0" applyFont="1"/>
    <xf numFmtId="0" fontId="9" fillId="2" borderId="1" xfId="0" applyFont="1" applyFill="1" applyBorder="1" applyAlignment="1">
      <alignment horizontal="center" vertical="center" wrapText="1"/>
    </xf>
    <xf numFmtId="0" fontId="0" fillId="0" borderId="54" xfId="0" applyFill="1" applyBorder="1"/>
    <xf numFmtId="14" fontId="0" fillId="3" borderId="49" xfId="0" applyNumberFormat="1" applyFont="1" applyFill="1" applyBorder="1" applyAlignment="1">
      <alignment horizontal="center" vertical="center" wrapText="1"/>
    </xf>
    <xf numFmtId="0" fontId="0" fillId="3" borderId="59" xfId="0" applyFont="1" applyFill="1" applyBorder="1" applyAlignment="1">
      <alignment horizontal="center" vertical="center" wrapText="1"/>
    </xf>
    <xf numFmtId="0" fontId="19" fillId="3" borderId="65" xfId="0" applyFont="1" applyFill="1" applyBorder="1" applyAlignment="1">
      <alignment horizontal="center" vertical="center" wrapText="1"/>
    </xf>
    <xf numFmtId="0" fontId="19" fillId="3" borderId="64" xfId="0" applyFont="1" applyFill="1" applyBorder="1" applyAlignment="1">
      <alignment horizontal="center" vertical="center" wrapText="1"/>
    </xf>
    <xf numFmtId="0" fontId="20" fillId="3" borderId="63"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20" fillId="3" borderId="64" xfId="0" applyFont="1" applyFill="1" applyBorder="1" applyAlignment="1">
      <alignment horizontal="center" vertical="center" wrapText="1"/>
    </xf>
    <xf numFmtId="6" fontId="19" fillId="3" borderId="63" xfId="15" applyNumberFormat="1" applyFont="1" applyFill="1" applyBorder="1" applyAlignment="1">
      <alignment horizontal="center" vertical="center"/>
    </xf>
    <xf numFmtId="0" fontId="18" fillId="3" borderId="64" xfId="0" applyFont="1" applyFill="1" applyBorder="1" applyAlignment="1">
      <alignment horizontal="center" vertical="center"/>
    </xf>
    <xf numFmtId="0" fontId="0" fillId="3" borderId="63" xfId="0" applyFont="1" applyFill="1" applyBorder="1" applyAlignment="1">
      <alignment horizontal="center" vertical="center"/>
    </xf>
    <xf numFmtId="0" fontId="0" fillId="5" borderId="0" xfId="0" applyFill="1" applyBorder="1"/>
    <xf numFmtId="0" fontId="0" fillId="3" borderId="65"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50"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0" fillId="0" borderId="22" xfId="0" applyFont="1" applyBorder="1" applyAlignment="1">
      <alignment vertical="center" wrapText="1"/>
    </xf>
    <xf numFmtId="0" fontId="0" fillId="0" borderId="24" xfId="0" applyFont="1" applyBorder="1" applyAlignment="1">
      <alignment vertical="center" wrapText="1"/>
    </xf>
    <xf numFmtId="0" fontId="0" fillId="0" borderId="26" xfId="0" applyFont="1" applyBorder="1" applyAlignment="1">
      <alignment vertical="center" wrapText="1"/>
    </xf>
    <xf numFmtId="0" fontId="0" fillId="0" borderId="28" xfId="0" applyFont="1" applyBorder="1" applyAlignment="1">
      <alignment vertical="center" wrapText="1"/>
    </xf>
    <xf numFmtId="0" fontId="0" fillId="0" borderId="31" xfId="0" applyFont="1" applyBorder="1" applyAlignment="1">
      <alignment vertical="center" wrapText="1"/>
    </xf>
    <xf numFmtId="0" fontId="7" fillId="0" borderId="13" xfId="0" applyFont="1" applyFill="1" applyBorder="1" applyAlignment="1">
      <alignment vertical="center" wrapText="1"/>
    </xf>
    <xf numFmtId="0" fontId="7" fillId="0" borderId="0" xfId="0" applyFont="1" applyFill="1" applyAlignment="1">
      <alignment wrapText="1"/>
    </xf>
    <xf numFmtId="0" fontId="7" fillId="0" borderId="0" xfId="0" applyFont="1" applyFill="1" applyAlignment="1">
      <alignment vertical="top" wrapText="1"/>
    </xf>
    <xf numFmtId="0" fontId="7" fillId="0" borderId="0" xfId="0" applyFont="1" applyFill="1" applyBorder="1" applyAlignment="1">
      <alignment vertical="center" wrapText="1"/>
    </xf>
    <xf numFmtId="0" fontId="7" fillId="0" borderId="13" xfId="0" applyFont="1" applyBorder="1"/>
    <xf numFmtId="0" fontId="7" fillId="0" borderId="31" xfId="0" applyFont="1" applyFill="1" applyBorder="1" applyAlignment="1">
      <alignment vertical="center" wrapText="1"/>
    </xf>
    <xf numFmtId="0" fontId="7" fillId="0" borderId="28" xfId="0" applyFont="1" applyFill="1" applyBorder="1" applyAlignment="1">
      <alignment vertical="center" wrapText="1"/>
    </xf>
    <xf numFmtId="0" fontId="7" fillId="7" borderId="25" xfId="0" applyNumberFormat="1" applyFont="1" applyFill="1" applyBorder="1" applyAlignment="1">
      <alignment vertical="center" wrapText="1"/>
    </xf>
    <xf numFmtId="0" fontId="7" fillId="7" borderId="66" xfId="0" applyNumberFormat="1" applyFont="1" applyFill="1" applyBorder="1" applyAlignment="1">
      <alignment vertical="center" wrapText="1"/>
    </xf>
    <xf numFmtId="0" fontId="17" fillId="7" borderId="21" xfId="0" applyFont="1" applyFill="1" applyBorder="1" applyAlignment="1">
      <alignment horizontal="right" vertical="center"/>
    </xf>
    <xf numFmtId="0" fontId="17" fillId="7" borderId="23" xfId="0" applyFont="1" applyFill="1" applyBorder="1" applyAlignment="1">
      <alignment horizontal="right" vertical="center" wrapText="1"/>
    </xf>
    <xf numFmtId="0" fontId="17" fillId="7" borderId="25" xfId="0" applyFont="1" applyFill="1" applyBorder="1" applyAlignment="1">
      <alignment horizontal="right" vertical="center" wrapText="1"/>
    </xf>
    <xf numFmtId="0" fontId="17" fillId="7" borderId="27" xfId="0" applyFont="1" applyFill="1" applyBorder="1" applyAlignment="1">
      <alignment horizontal="right" vertical="center" wrapText="1"/>
    </xf>
    <xf numFmtId="0" fontId="17" fillId="7" borderId="29" xfId="0" applyFont="1" applyFill="1" applyBorder="1" applyAlignment="1">
      <alignment horizontal="right" vertical="center" wrapText="1"/>
    </xf>
    <xf numFmtId="0" fontId="17" fillId="7" borderId="30" xfId="0" applyFont="1" applyFill="1" applyBorder="1" applyAlignment="1">
      <alignment horizontal="right" vertical="center" wrapText="1"/>
    </xf>
    <xf numFmtId="0" fontId="0" fillId="8" borderId="0" xfId="0" applyFill="1"/>
    <xf numFmtId="0" fontId="0" fillId="0" borderId="67" xfId="0" applyBorder="1"/>
    <xf numFmtId="0" fontId="1" fillId="0" borderId="0" xfId="0" applyFont="1" applyAlignment="1">
      <alignment horizontal="right"/>
    </xf>
    <xf numFmtId="0" fontId="6" fillId="0" borderId="0" xfId="0" applyFont="1" applyAlignment="1">
      <alignment horizontal="right"/>
    </xf>
    <xf numFmtId="0" fontId="6" fillId="0" borderId="0" xfId="0" applyFont="1" applyAlignment="1">
      <alignment horizontal="right" wrapText="1"/>
    </xf>
    <xf numFmtId="0" fontId="1" fillId="0" borderId="0" xfId="0" applyFont="1" applyAlignment="1">
      <alignment horizontal="center"/>
    </xf>
    <xf numFmtId="0" fontId="7" fillId="0" borderId="0" xfId="0" applyFont="1" applyAlignment="1">
      <alignment horizontal="right" wrapText="1"/>
    </xf>
    <xf numFmtId="0" fontId="1" fillId="0" borderId="0" xfId="0" applyFont="1" applyAlignment="1">
      <alignment horizontal="right" vertical="top" wrapText="1"/>
    </xf>
    <xf numFmtId="0" fontId="7" fillId="2" borderId="51" xfId="0" applyFont="1" applyFill="1" applyBorder="1" applyAlignment="1">
      <alignment horizontal="center" vertical="center"/>
    </xf>
    <xf numFmtId="0" fontId="7" fillId="2" borderId="60" xfId="0" applyFont="1" applyFill="1" applyBorder="1" applyAlignment="1">
      <alignment horizontal="center" vertical="center"/>
    </xf>
    <xf numFmtId="0" fontId="0" fillId="0" borderId="20" xfId="0" applyBorder="1"/>
    <xf numFmtId="0" fontId="0" fillId="2" borderId="0" xfId="0" applyFill="1"/>
    <xf numFmtId="0" fontId="16" fillId="0" borderId="0" xfId="0" applyFont="1" applyFill="1" applyBorder="1" applyAlignment="1">
      <alignment horizontal="center" vertical="center" wrapText="1"/>
    </xf>
    <xf numFmtId="0" fontId="9" fillId="0" borderId="0" xfId="0" applyFont="1" applyFill="1" applyBorder="1"/>
    <xf numFmtId="0" fontId="0" fillId="0" borderId="0" xfId="0" applyFill="1" applyBorder="1" applyAlignment="1">
      <alignment vertical="center" wrapText="1"/>
    </xf>
    <xf numFmtId="0" fontId="7" fillId="0" borderId="0" xfId="0" applyFont="1" applyBorder="1" applyAlignment="1">
      <alignment vertical="top" wrapText="1"/>
    </xf>
    <xf numFmtId="0" fontId="9" fillId="6"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51"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51" xfId="0" applyFont="1" applyBorder="1" applyAlignment="1">
      <alignment horizontal="center" vertical="center"/>
    </xf>
    <xf numFmtId="0" fontId="2" fillId="0" borderId="51" xfId="11" applyFont="1" applyBorder="1" applyAlignment="1">
      <alignment horizontal="center" vertical="center"/>
    </xf>
    <xf numFmtId="0" fontId="0" fillId="2" borderId="62" xfId="0" applyFont="1" applyFill="1" applyBorder="1" applyAlignment="1">
      <alignment horizontal="center" vertical="center"/>
    </xf>
    <xf numFmtId="0" fontId="0" fillId="0" borderId="12" xfId="0" applyFont="1" applyBorder="1" applyAlignment="1">
      <alignment horizontal="center"/>
    </xf>
    <xf numFmtId="0" fontId="0" fillId="0" borderId="15" xfId="0" applyFont="1" applyBorder="1" applyAlignment="1">
      <alignment horizontal="center"/>
    </xf>
    <xf numFmtId="0" fontId="0" fillId="0" borderId="13" xfId="0" applyFont="1" applyBorder="1" applyAlignment="1">
      <alignment horizontal="center"/>
    </xf>
    <xf numFmtId="0" fontId="0" fillId="2" borderId="68" xfId="0" applyFont="1" applyFill="1" applyBorder="1" applyAlignment="1">
      <alignment horizontal="center" vertical="center"/>
    </xf>
    <xf numFmtId="0" fontId="2" fillId="0" borderId="51" xfId="11" applyFont="1" applyFill="1" applyBorder="1" applyAlignment="1">
      <alignment horizontal="center" vertical="center"/>
    </xf>
    <xf numFmtId="0" fontId="0" fillId="2" borderId="58" xfId="0" applyFont="1" applyFill="1" applyBorder="1" applyAlignment="1">
      <alignment horizontal="center" vertical="center"/>
    </xf>
    <xf numFmtId="0" fontId="0" fillId="0" borderId="44" xfId="0" applyFont="1" applyBorder="1" applyAlignment="1">
      <alignment horizontal="center"/>
    </xf>
    <xf numFmtId="0" fontId="0" fillId="0" borderId="33" xfId="0" applyFont="1" applyBorder="1" applyAlignment="1">
      <alignment horizontal="center"/>
    </xf>
    <xf numFmtId="0" fontId="0" fillId="0" borderId="42" xfId="0" applyFont="1" applyBorder="1" applyAlignment="1">
      <alignment horizontal="center"/>
    </xf>
    <xf numFmtId="0" fontId="0" fillId="0" borderId="0" xfId="0" applyFont="1" applyAlignment="1">
      <alignment horizontal="center"/>
    </xf>
    <xf numFmtId="0" fontId="17" fillId="7" borderId="44" xfId="0" applyFont="1" applyFill="1" applyBorder="1" applyAlignment="1">
      <alignment horizontal="center" vertical="center"/>
    </xf>
    <xf numFmtId="0" fontId="17" fillId="7" borderId="46" xfId="0" applyFont="1" applyFill="1" applyBorder="1" applyAlignment="1">
      <alignment horizontal="center" vertical="center"/>
    </xf>
    <xf numFmtId="0" fontId="19" fillId="0" borderId="51" xfId="0" applyFont="1" applyBorder="1" applyAlignment="1">
      <alignment horizontal="center"/>
    </xf>
    <xf numFmtId="0" fontId="17" fillId="7" borderId="12" xfId="0" applyFont="1" applyFill="1" applyBorder="1" applyAlignment="1">
      <alignment horizontal="center" vertical="center"/>
    </xf>
    <xf numFmtId="0" fontId="0" fillId="0" borderId="0" xfId="0" applyAlignment="1">
      <alignment horizontal="center"/>
    </xf>
    <xf numFmtId="0" fontId="0" fillId="0" borderId="52" xfId="0" applyFont="1" applyBorder="1" applyAlignment="1">
      <alignment horizontal="center"/>
    </xf>
    <xf numFmtId="0" fontId="0" fillId="5" borderId="0" xfId="0" applyFill="1" applyAlignment="1">
      <alignment horizontal="left" vertical="center" wrapText="1"/>
    </xf>
    <xf numFmtId="0" fontId="0" fillId="0" borderId="52" xfId="0" applyBorder="1" applyAlignment="1">
      <alignment horizontal="left"/>
    </xf>
    <xf numFmtId="0" fontId="13" fillId="0" borderId="0" xfId="0" applyFont="1" applyAlignment="1">
      <alignment horizontal="left" vertical="center" wrapText="1"/>
    </xf>
    <xf numFmtId="0" fontId="0" fillId="0" borderId="0" xfId="0" applyAlignment="1">
      <alignment horizontal="left"/>
    </xf>
    <xf numFmtId="0" fontId="0" fillId="5" borderId="0" xfId="0" applyFill="1" applyBorder="1" applyAlignment="1">
      <alignment horizontal="left" vertical="center" wrapText="1"/>
    </xf>
    <xf numFmtId="0" fontId="19" fillId="3" borderId="64" xfId="0" applyFont="1" applyFill="1" applyBorder="1" applyAlignment="1">
      <alignment horizontal="left" vertical="center" wrapText="1"/>
    </xf>
    <xf numFmtId="0" fontId="19" fillId="3" borderId="57" xfId="0" applyFont="1" applyFill="1" applyBorder="1" applyAlignment="1">
      <alignment horizontal="left" vertical="center" wrapText="1"/>
    </xf>
    <xf numFmtId="0" fontId="19" fillId="4" borderId="18" xfId="0" applyFont="1" applyFill="1" applyBorder="1" applyAlignment="1">
      <alignment horizontal="left" vertical="center" wrapText="1"/>
    </xf>
    <xf numFmtId="0" fontId="18" fillId="7" borderId="18" xfId="0" applyFont="1" applyFill="1" applyBorder="1" applyAlignment="1">
      <alignment horizontal="left" vertical="center"/>
    </xf>
    <xf numFmtId="0" fontId="0" fillId="0" borderId="0" xfId="0" applyAlignment="1">
      <alignment horizontal="center" vertical="center" wrapText="1"/>
    </xf>
    <xf numFmtId="0" fontId="12" fillId="0" borderId="0" xfId="12" applyFont="1" applyAlignment="1">
      <alignment horizontal="center" vertical="center" wrapText="1"/>
    </xf>
    <xf numFmtId="0" fontId="13" fillId="0" borderId="0" xfId="0" applyFont="1" applyAlignment="1">
      <alignment horizontal="center" vertical="center" wrapText="1"/>
    </xf>
    <xf numFmtId="4" fontId="13" fillId="0" borderId="0" xfId="0" applyNumberFormat="1"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xf>
    <xf numFmtId="0" fontId="7" fillId="7" borderId="44" xfId="0" applyFont="1" applyFill="1" applyBorder="1" applyAlignment="1">
      <alignment horizontal="center" wrapText="1"/>
    </xf>
    <xf numFmtId="0" fontId="7" fillId="7" borderId="42" xfId="0" applyFont="1" applyFill="1" applyBorder="1" applyAlignment="1">
      <alignment horizontal="center" wrapText="1"/>
    </xf>
    <xf numFmtId="0" fontId="8" fillId="7" borderId="10" xfId="0" applyFont="1" applyFill="1" applyBorder="1" applyAlignment="1">
      <alignment horizontal="center"/>
    </xf>
    <xf numFmtId="0" fontId="8" fillId="7" borderId="11" xfId="0" applyFont="1" applyFill="1" applyBorder="1" applyAlignment="1">
      <alignment horizontal="center"/>
    </xf>
    <xf numFmtId="0" fontId="6" fillId="0" borderId="0" xfId="0" applyFont="1" applyAlignment="1">
      <alignment horizontal="left" vertical="top" wrapText="1"/>
    </xf>
    <xf numFmtId="0" fontId="1" fillId="0" borderId="0" xfId="0" applyFont="1" applyAlignment="1">
      <alignment horizontal="center"/>
    </xf>
    <xf numFmtId="0" fontId="6" fillId="0" borderId="0" xfId="0" applyFont="1" applyAlignment="1">
      <alignment horizontal="left" wrapText="1"/>
    </xf>
    <xf numFmtId="0" fontId="8" fillId="7" borderId="2" xfId="0" applyFont="1" applyFill="1" applyBorder="1" applyAlignment="1">
      <alignment horizontal="center" wrapText="1"/>
    </xf>
    <xf numFmtId="0" fontId="8" fillId="7" borderId="4" xfId="0" applyFont="1" applyFill="1" applyBorder="1" applyAlignment="1">
      <alignment horizontal="center" wrapText="1"/>
    </xf>
    <xf numFmtId="14" fontId="0" fillId="5" borderId="0" xfId="0" applyNumberFormat="1" applyFill="1" applyAlignment="1">
      <alignment horizontal="left"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0" xfId="0" applyFont="1" applyFill="1" applyBorder="1" applyAlignment="1">
      <alignment horizontal="center" vertical="center" wrapText="1"/>
    </xf>
    <xf numFmtId="14" fontId="0" fillId="5" borderId="0" xfId="0" applyNumberFormat="1" applyFill="1" applyBorder="1" applyAlignment="1">
      <alignment horizontal="left" vertical="center" wrapText="1"/>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6" borderId="10" xfId="0" applyFont="1" applyFill="1" applyBorder="1" applyAlignment="1">
      <alignment horizontal="center"/>
    </xf>
    <xf numFmtId="0" fontId="9" fillId="6" borderId="11" xfId="0" applyFont="1" applyFill="1" applyBorder="1" applyAlignment="1">
      <alignment horizontal="center"/>
    </xf>
    <xf numFmtId="0" fontId="9" fillId="7" borderId="12" xfId="0" applyFont="1" applyFill="1" applyBorder="1" applyAlignment="1">
      <alignment horizontal="center"/>
    </xf>
    <xf numFmtId="0" fontId="9" fillId="7" borderId="13" xfId="0" applyFont="1" applyFill="1" applyBorder="1" applyAlignment="1">
      <alignment horizontal="center"/>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8" xfId="0" applyFont="1" applyFill="1" applyBorder="1" applyAlignment="1">
      <alignment horizontal="center" vertical="center"/>
    </xf>
    <xf numFmtId="0" fontId="1" fillId="7" borderId="9" xfId="0" applyFont="1" applyFill="1" applyBorder="1" applyAlignment="1">
      <alignment horizontal="center" vertical="center"/>
    </xf>
  </cellXfs>
  <cellStyles count="16">
    <cellStyle name="Currency" xfId="15" builtinId="4"/>
    <cellStyle name="Excel Built-in Normal" xfId="1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3" builtinId="9" hidden="1"/>
    <cellStyle name="Followed Hyperlink" xfId="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cellStyle name="Normal" xfId="0" builtinId="0"/>
  </cellStyles>
  <dxfs count="0"/>
  <tableStyles count="0" defaultTableStyle="TableStyleMedium2" defaultPivotStyle="PivotStyleLight16"/>
  <colors>
    <mruColors>
      <color rgb="FFC5DAF1"/>
      <color rgb="FFDDF2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3.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4.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5.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2017 Total &amp; Unique Partners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Partners!$T$3</c:f>
              <c:strCache>
                <c:ptCount val="1"/>
                <c:pt idx="0">
                  <c:v>Total Partners </c:v>
                </c:pt>
              </c:strCache>
            </c:strRef>
          </c:tx>
          <c:spPr>
            <a:solidFill>
              <a:schemeClr val="accent1"/>
            </a:solidFill>
            <a:ln>
              <a:noFill/>
            </a:ln>
            <a:effectLst/>
          </c:spPr>
          <c:invertIfNegative val="0"/>
          <c:cat>
            <c:strRef>
              <c:f>Partners!$S$4:$S$7</c:f>
              <c:strCache>
                <c:ptCount val="4"/>
                <c:pt idx="0">
                  <c:v>Spring</c:v>
                </c:pt>
                <c:pt idx="1">
                  <c:v>Summer</c:v>
                </c:pt>
                <c:pt idx="2">
                  <c:v>Fall</c:v>
                </c:pt>
                <c:pt idx="3">
                  <c:v>CY 2017</c:v>
                </c:pt>
              </c:strCache>
            </c:strRef>
          </c:cat>
          <c:val>
            <c:numRef>
              <c:f>Partners!$T$4:$T$7</c:f>
              <c:numCache>
                <c:formatCode>General</c:formatCode>
                <c:ptCount val="4"/>
                <c:pt idx="0">
                  <c:v>0.0</c:v>
                </c:pt>
                <c:pt idx="1">
                  <c:v>0.0</c:v>
                </c:pt>
                <c:pt idx="2">
                  <c:v>0.0</c:v>
                </c:pt>
                <c:pt idx="3">
                  <c:v>0.0</c:v>
                </c:pt>
              </c:numCache>
            </c:numRef>
          </c:val>
        </c:ser>
        <c:ser>
          <c:idx val="1"/>
          <c:order val="1"/>
          <c:tx>
            <c:strRef>
              <c:f>Partners!$U$3</c:f>
              <c:strCache>
                <c:ptCount val="1"/>
                <c:pt idx="0">
                  <c:v>Unique Partners</c:v>
                </c:pt>
              </c:strCache>
            </c:strRef>
          </c:tx>
          <c:spPr>
            <a:solidFill>
              <a:schemeClr val="accent2"/>
            </a:solidFill>
            <a:ln>
              <a:noFill/>
            </a:ln>
            <a:effectLst/>
          </c:spPr>
          <c:invertIfNegative val="0"/>
          <c:cat>
            <c:strRef>
              <c:f>Partners!$S$4:$S$7</c:f>
              <c:strCache>
                <c:ptCount val="4"/>
                <c:pt idx="0">
                  <c:v>Spring</c:v>
                </c:pt>
                <c:pt idx="1">
                  <c:v>Summer</c:v>
                </c:pt>
                <c:pt idx="2">
                  <c:v>Fall</c:v>
                </c:pt>
                <c:pt idx="3">
                  <c:v>CY 2017</c:v>
                </c:pt>
              </c:strCache>
            </c:strRef>
          </c:cat>
          <c:val>
            <c:numRef>
              <c:f>Partners!$U$4:$U$7</c:f>
              <c:numCache>
                <c:formatCode>General</c:formatCode>
                <c:ptCount val="4"/>
                <c:pt idx="0">
                  <c:v>0.0</c:v>
                </c:pt>
                <c:pt idx="1">
                  <c:v>0.0</c:v>
                </c:pt>
                <c:pt idx="2">
                  <c:v>0.0</c:v>
                </c:pt>
                <c:pt idx="3">
                  <c:v>0.0</c:v>
                </c:pt>
              </c:numCache>
            </c:numRef>
          </c:val>
        </c:ser>
        <c:dLbls>
          <c:showLegendKey val="0"/>
          <c:showVal val="0"/>
          <c:showCatName val="0"/>
          <c:showSerName val="0"/>
          <c:showPercent val="0"/>
          <c:showBubbleSize val="0"/>
        </c:dLbls>
        <c:gapWidth val="219"/>
        <c:overlap val="-27"/>
        <c:axId val="1168375792"/>
        <c:axId val="1141726704"/>
      </c:barChart>
      <c:catAx>
        <c:axId val="116837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1726704"/>
        <c:crosses val="autoZero"/>
        <c:auto val="1"/>
        <c:lblAlgn val="ctr"/>
        <c:lblOffset val="100"/>
        <c:noMultiLvlLbl val="0"/>
      </c:catAx>
      <c:valAx>
        <c:axId val="1141726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8375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CY17 Partners by Type</a:t>
            </a:r>
          </a:p>
        </c:rich>
      </c:tx>
      <c:overlay val="0"/>
      <c:spPr>
        <a:noFill/>
        <a:ln>
          <a:noFill/>
        </a:ln>
        <a:effectLst/>
      </c:spPr>
    </c:title>
    <c:autoTitleDeleted val="0"/>
    <c:plotArea>
      <c:layout/>
      <c:pieChart>
        <c:varyColors val="1"/>
        <c:ser>
          <c:idx val="3"/>
          <c:order val="3"/>
          <c:tx>
            <c:strRef>
              <c:f>Partners!$AH$3</c:f>
              <c:strCache>
                <c:ptCount val="1"/>
                <c:pt idx="0">
                  <c:v>CY17</c:v>
                </c:pt>
              </c:strCache>
            </c:strRef>
          </c:tx>
          <c:dPt>
            <c:idx val="0"/>
            <c:bubble3D val="0"/>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Pt>
            <c:idx val="2"/>
            <c:bubble3D val="0"/>
            <c:spPr>
              <a:solidFill>
                <a:schemeClr val="accent3"/>
              </a:solidFill>
              <a:ln>
                <a:noFill/>
              </a:ln>
              <a:effectLst>
                <a:outerShdw blurRad="63500" sx="102000" sy="102000" algn="ctr" rotWithShape="0">
                  <a:prstClr val="black">
                    <a:alpha val="20000"/>
                  </a:prstClr>
                </a:outerShdw>
              </a:effectLst>
            </c:spPr>
          </c:dPt>
          <c:dPt>
            <c:idx val="3"/>
            <c:bubble3D val="0"/>
            <c:spPr>
              <a:solidFill>
                <a:schemeClr val="accent4"/>
              </a:solidFill>
              <a:ln>
                <a:noFill/>
              </a:ln>
              <a:effectLst>
                <a:outerShdw blurRad="63500" sx="102000" sy="102000" algn="ctr" rotWithShape="0">
                  <a:prstClr val="black">
                    <a:alpha val="20000"/>
                  </a:prstClr>
                </a:outerShdw>
              </a:effectLst>
            </c:spPr>
          </c:dPt>
          <c:dPt>
            <c:idx val="4"/>
            <c:bubble3D val="0"/>
            <c:spPr>
              <a:solidFill>
                <a:schemeClr val="accent5"/>
              </a:solidFill>
              <a:ln>
                <a:noFill/>
              </a:ln>
              <a:effectLst>
                <a:outerShdw blurRad="63500" sx="102000" sy="102000" algn="ctr" rotWithShape="0">
                  <a:prstClr val="black">
                    <a:alpha val="20000"/>
                  </a:prstClr>
                </a:outerShdw>
              </a:effectLst>
            </c:spPr>
          </c:dPt>
          <c:dPt>
            <c:idx val="5"/>
            <c:bubble3D val="0"/>
            <c:spPr>
              <a:solidFill>
                <a:schemeClr val="accent6"/>
              </a:solidFill>
              <a:ln>
                <a:noFill/>
              </a:ln>
              <a:effectLst>
                <a:outerShdw blurRad="63500" sx="102000" sy="102000" algn="ctr" rotWithShape="0">
                  <a:prstClr val="black">
                    <a:alpha val="20000"/>
                  </a:prstClr>
                </a:outerShdw>
              </a:effectLst>
            </c:spPr>
          </c:dPt>
          <c:dPt>
            <c:idx val="6"/>
            <c:bubble3D val="0"/>
            <c:spPr>
              <a:solidFill>
                <a:schemeClr val="accent1">
                  <a:lumMod val="60000"/>
                </a:schemeClr>
              </a:solidFill>
              <a:ln>
                <a:noFill/>
              </a:ln>
              <a:effectLst>
                <a:outerShdw blurRad="63500" sx="102000" sy="102000" algn="ctr" rotWithShape="0">
                  <a:prstClr val="black">
                    <a:alpha val="20000"/>
                  </a:prstClr>
                </a:outerShdw>
              </a:effectLst>
            </c:spPr>
          </c:dPt>
          <c:dPt>
            <c:idx val="7"/>
            <c:bubble3D val="0"/>
            <c:spPr>
              <a:solidFill>
                <a:schemeClr val="accent2">
                  <a:lumMod val="60000"/>
                </a:schemeClr>
              </a:solidFill>
              <a:ln>
                <a:noFill/>
              </a:ln>
              <a:effectLst>
                <a:outerShdw blurRad="63500" sx="102000" sy="102000" algn="ctr" rotWithShape="0">
                  <a:prstClr val="black">
                    <a:alpha val="20000"/>
                  </a:prstClr>
                </a:outerShdw>
              </a:effectLst>
            </c:spPr>
          </c:dPt>
          <c:dPt>
            <c:idx val="8"/>
            <c:bubble3D val="0"/>
            <c:spPr>
              <a:solidFill>
                <a:schemeClr val="accent3">
                  <a:lumMod val="60000"/>
                </a:schemeClr>
              </a:solidFill>
              <a:ln>
                <a:noFill/>
              </a:ln>
              <a:effectLst>
                <a:outerShdw blurRad="63500" sx="102000" sy="102000" algn="ctr" rotWithShape="0">
                  <a:prstClr val="black">
                    <a:alpha val="20000"/>
                  </a:prstClr>
                </a:outerShdw>
              </a:effectLst>
            </c:spPr>
          </c:dPt>
          <c:dPt>
            <c:idx val="9"/>
            <c:bubble3D val="0"/>
            <c:spPr>
              <a:solidFill>
                <a:schemeClr val="accent4">
                  <a:lumMod val="60000"/>
                </a:schemeClr>
              </a:solidFill>
              <a:ln>
                <a:noFill/>
              </a:ln>
              <a:effectLst>
                <a:outerShdw blurRad="63500" sx="102000" sy="102000" algn="ctr" rotWithShape="0">
                  <a:prstClr val="black">
                    <a:alpha val="20000"/>
                  </a:prstClr>
                </a:outerShdw>
              </a:effectLst>
            </c:spPr>
          </c:dPt>
          <c:dPt>
            <c:idx val="10"/>
            <c:bubble3D val="0"/>
            <c:spPr>
              <a:solidFill>
                <a:schemeClr val="accent5">
                  <a:lumMod val="60000"/>
                </a:schemeClr>
              </a:solidFill>
              <a:ln>
                <a:noFill/>
              </a:ln>
              <a:effectLst>
                <a:outerShdw blurRad="63500" sx="102000" sy="102000" algn="ctr" rotWithShape="0">
                  <a:prstClr val="black">
                    <a:alpha val="20000"/>
                  </a:prstClr>
                </a:outerShdw>
              </a:effectLst>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n-US"/>
                </a:p>
              </c:txPr>
              <c:dLblPos val="outEnd"/>
              <c:showLegendKey val="0"/>
              <c:showVal val="0"/>
              <c:showCatName val="1"/>
              <c:showSerName val="0"/>
              <c:showPercent val="0"/>
              <c:showBubbleSize val="0"/>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Partners!$AD$4:$AD$16</c:f>
              <c:strCache>
                <c:ptCount val="13"/>
                <c:pt idx="0">
                  <c:v>Academic Institution</c:v>
                </c:pt>
                <c:pt idx="1">
                  <c:v>Consortium</c:v>
                </c:pt>
                <c:pt idx="2">
                  <c:v>Federal/Central Government</c:v>
                </c:pt>
                <c:pt idx="3">
                  <c:v>Intergovernmental Organization</c:v>
                </c:pt>
                <c:pt idx="6">
                  <c:v>Local Government</c:v>
                </c:pt>
                <c:pt idx="7">
                  <c:v>Miscellaneous/Other</c:v>
                </c:pt>
                <c:pt idx="8">
                  <c:v>Private Sector</c:v>
                </c:pt>
                <c:pt idx="9">
                  <c:v>NGO</c:v>
                </c:pt>
                <c:pt idx="10">
                  <c:v>Research Institution</c:v>
                </c:pt>
                <c:pt idx="11">
                  <c:v>State/Provincial Government</c:v>
                </c:pt>
                <c:pt idx="12">
                  <c:v>Tribal Entity</c:v>
                </c:pt>
              </c:strCache>
            </c:strRef>
          </c:cat>
          <c:val>
            <c:numRef>
              <c:f>Partners!$AH$4:$AH$16</c:f>
              <c:numCache>
                <c:formatCode>General</c:formatCode>
                <c:ptCount val="13"/>
                <c:pt idx="0">
                  <c:v>0.0</c:v>
                </c:pt>
                <c:pt idx="1">
                  <c:v>0.0</c:v>
                </c:pt>
                <c:pt idx="2">
                  <c:v>0.0</c:v>
                </c:pt>
                <c:pt idx="3">
                  <c:v>0.0</c:v>
                </c:pt>
                <c:pt idx="6">
                  <c:v>0.0</c:v>
                </c:pt>
                <c:pt idx="7">
                  <c:v>0.0</c:v>
                </c:pt>
                <c:pt idx="8">
                  <c:v>0.0</c:v>
                </c:pt>
                <c:pt idx="9">
                  <c:v>0.0</c:v>
                </c:pt>
                <c:pt idx="10">
                  <c:v>0.0</c:v>
                </c:pt>
                <c:pt idx="11">
                  <c:v>0.0</c:v>
                </c:pt>
                <c:pt idx="12">
                  <c:v>0.0</c:v>
                </c:pt>
              </c:numCache>
            </c:numRef>
          </c:val>
        </c:ser>
        <c:dLbls>
          <c:dLblPos val="outEnd"/>
          <c:showLegendKey val="0"/>
          <c:showVal val="0"/>
          <c:showCatName val="1"/>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Partners!$AE$3</c15:sqref>
                        </c15:formulaRef>
                      </c:ext>
                    </c:extLst>
                    <c:strCache>
                      <c:ptCount val="1"/>
                      <c:pt idx="0">
                        <c:v>Spring</c:v>
                      </c:pt>
                    </c:strCache>
                  </c:strRef>
                </c:tx>
                <c:dPt>
                  <c:idx val="0"/>
                  <c:bubble3D val="0"/>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Pt>
                  <c:idx val="2"/>
                  <c:bubble3D val="0"/>
                  <c:spPr>
                    <a:solidFill>
                      <a:schemeClr val="accent3"/>
                    </a:solidFill>
                    <a:ln>
                      <a:noFill/>
                    </a:ln>
                    <a:effectLst>
                      <a:outerShdw blurRad="63500" sx="102000" sy="102000" algn="ctr" rotWithShape="0">
                        <a:prstClr val="black">
                          <a:alpha val="20000"/>
                        </a:prstClr>
                      </a:outerShdw>
                    </a:effectLst>
                  </c:spPr>
                </c:dPt>
                <c:dPt>
                  <c:idx val="3"/>
                  <c:bubble3D val="0"/>
                  <c:spPr>
                    <a:solidFill>
                      <a:schemeClr val="accent4"/>
                    </a:solidFill>
                    <a:ln>
                      <a:noFill/>
                    </a:ln>
                    <a:effectLst>
                      <a:outerShdw blurRad="63500" sx="102000" sy="102000" algn="ctr" rotWithShape="0">
                        <a:prstClr val="black">
                          <a:alpha val="20000"/>
                        </a:prstClr>
                      </a:outerShdw>
                    </a:effectLst>
                  </c:spPr>
                </c:dPt>
                <c:dPt>
                  <c:idx val="4"/>
                  <c:bubble3D val="0"/>
                  <c:spPr>
                    <a:solidFill>
                      <a:schemeClr val="accent5"/>
                    </a:solidFill>
                    <a:ln>
                      <a:noFill/>
                    </a:ln>
                    <a:effectLst>
                      <a:outerShdw blurRad="63500" sx="102000" sy="102000" algn="ctr" rotWithShape="0">
                        <a:prstClr val="black">
                          <a:alpha val="20000"/>
                        </a:prstClr>
                      </a:outerShdw>
                    </a:effectLst>
                  </c:spPr>
                </c:dPt>
                <c:dPt>
                  <c:idx val="5"/>
                  <c:bubble3D val="0"/>
                  <c:spPr>
                    <a:solidFill>
                      <a:schemeClr val="accent6"/>
                    </a:solidFill>
                    <a:ln>
                      <a:noFill/>
                    </a:ln>
                    <a:effectLst>
                      <a:outerShdw blurRad="63500" sx="102000" sy="102000" algn="ctr" rotWithShape="0">
                        <a:prstClr val="black">
                          <a:alpha val="20000"/>
                        </a:prstClr>
                      </a:outerShdw>
                    </a:effectLst>
                  </c:spPr>
                </c:dPt>
                <c:dPt>
                  <c:idx val="6"/>
                  <c:bubble3D val="0"/>
                  <c:spPr>
                    <a:solidFill>
                      <a:schemeClr val="accent1">
                        <a:lumMod val="60000"/>
                      </a:schemeClr>
                    </a:solidFill>
                    <a:ln>
                      <a:noFill/>
                    </a:ln>
                    <a:effectLst>
                      <a:outerShdw blurRad="63500" sx="102000" sy="102000" algn="ctr" rotWithShape="0">
                        <a:prstClr val="black">
                          <a:alpha val="20000"/>
                        </a:prstClr>
                      </a:outerShdw>
                    </a:effectLst>
                  </c:spPr>
                </c:dPt>
                <c:dPt>
                  <c:idx val="7"/>
                  <c:bubble3D val="0"/>
                  <c:spPr>
                    <a:solidFill>
                      <a:schemeClr val="accent2">
                        <a:lumMod val="60000"/>
                      </a:schemeClr>
                    </a:solidFill>
                    <a:ln>
                      <a:noFill/>
                    </a:ln>
                    <a:effectLst>
                      <a:outerShdw blurRad="63500" sx="102000" sy="102000" algn="ctr" rotWithShape="0">
                        <a:prstClr val="black">
                          <a:alpha val="20000"/>
                        </a:prstClr>
                      </a:outerShdw>
                    </a:effectLst>
                  </c:spPr>
                </c:dPt>
                <c:dPt>
                  <c:idx val="8"/>
                  <c:bubble3D val="0"/>
                  <c:spPr>
                    <a:solidFill>
                      <a:schemeClr val="accent3">
                        <a:lumMod val="60000"/>
                      </a:schemeClr>
                    </a:solidFill>
                    <a:ln>
                      <a:noFill/>
                    </a:ln>
                    <a:effectLst>
                      <a:outerShdw blurRad="63500" sx="102000" sy="102000" algn="ctr" rotWithShape="0">
                        <a:prstClr val="black">
                          <a:alpha val="20000"/>
                        </a:prstClr>
                      </a:outerShdw>
                    </a:effectLst>
                  </c:spPr>
                </c:dPt>
                <c:dPt>
                  <c:idx val="9"/>
                  <c:bubble3D val="0"/>
                  <c:spPr>
                    <a:solidFill>
                      <a:schemeClr val="accent4">
                        <a:lumMod val="60000"/>
                      </a:schemeClr>
                    </a:solidFill>
                    <a:ln>
                      <a:noFill/>
                    </a:ln>
                    <a:effectLst>
                      <a:outerShdw blurRad="63500" sx="102000" sy="102000" algn="ctr" rotWithShape="0">
                        <a:prstClr val="black">
                          <a:alpha val="20000"/>
                        </a:prstClr>
                      </a:outerShdw>
                    </a:effectLst>
                  </c:spPr>
                </c:dPt>
                <c:dPt>
                  <c:idx val="10"/>
                  <c:bubble3D val="0"/>
                  <c:spPr>
                    <a:solidFill>
                      <a:schemeClr val="accent5">
                        <a:lumMod val="60000"/>
                      </a:schemeClr>
                    </a:solidFill>
                    <a:ln>
                      <a:noFill/>
                    </a:ln>
                    <a:effectLst>
                      <a:outerShdw blurRad="63500" sx="102000" sy="102000" algn="ctr" rotWithShape="0">
                        <a:prstClr val="black">
                          <a:alpha val="20000"/>
                        </a:prstClr>
                      </a:outerShdw>
                    </a:effectLst>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n-US"/>
                      </a:p>
                    </c:txPr>
                    <c:dLblPos val="outEnd"/>
                    <c:showLegendKey val="0"/>
                    <c:showVal val="0"/>
                    <c:showCatName val="1"/>
                    <c:showSerName val="0"/>
                    <c:showPercent val="0"/>
                    <c:showBubbleSize val="0"/>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Partners!$AD$4:$AD$16</c15:sqref>
                        </c15:formulaRef>
                      </c:ext>
                    </c:extLst>
                    <c:strCache>
                      <c:ptCount val="13"/>
                      <c:pt idx="0">
                        <c:v>Academic Institution</c:v>
                      </c:pt>
                      <c:pt idx="1">
                        <c:v>Consortium</c:v>
                      </c:pt>
                      <c:pt idx="2">
                        <c:v>Federal/Central Government</c:v>
                      </c:pt>
                      <c:pt idx="3">
                        <c:v>Intergovernmental Organization</c:v>
                      </c:pt>
                      <c:pt idx="6">
                        <c:v>Local Government</c:v>
                      </c:pt>
                      <c:pt idx="7">
                        <c:v>Miscellaneous/Other</c:v>
                      </c:pt>
                      <c:pt idx="8">
                        <c:v>Private Sector</c:v>
                      </c:pt>
                      <c:pt idx="9">
                        <c:v>NGO</c:v>
                      </c:pt>
                      <c:pt idx="10">
                        <c:v>Research Institution</c:v>
                      </c:pt>
                      <c:pt idx="11">
                        <c:v>State/Provincial Government</c:v>
                      </c:pt>
                      <c:pt idx="12">
                        <c:v>Tribal Entity</c:v>
                      </c:pt>
                    </c:strCache>
                  </c:strRef>
                </c:cat>
                <c:val>
                  <c:numRef>
                    <c:extLst>
                      <c:ext uri="{02D57815-91ED-43cb-92C2-25804820EDAC}">
                        <c15:formulaRef>
                          <c15:sqref>Partners!$AE$4:$AE$16</c15:sqref>
                        </c15:formulaRef>
                      </c:ext>
                    </c:extLst>
                    <c:numCache>
                      <c:formatCode>General</c:formatCode>
                      <c:ptCount val="13"/>
                      <c:pt idx="0">
                        <c:v>0.0</c:v>
                      </c:pt>
                      <c:pt idx="1">
                        <c:v>0.0</c:v>
                      </c:pt>
                      <c:pt idx="2">
                        <c:v>0.0</c:v>
                      </c:pt>
                      <c:pt idx="3">
                        <c:v>0.0</c:v>
                      </c:pt>
                      <c:pt idx="6">
                        <c:v>0.0</c:v>
                      </c:pt>
                      <c:pt idx="7">
                        <c:v>0.0</c:v>
                      </c:pt>
                      <c:pt idx="8">
                        <c:v>0.0</c:v>
                      </c:pt>
                      <c:pt idx="9">
                        <c:v>0.0</c:v>
                      </c:pt>
                      <c:pt idx="10">
                        <c:v>0.0</c:v>
                      </c:pt>
                      <c:pt idx="11">
                        <c:v>0.0</c:v>
                      </c:pt>
                      <c:pt idx="12">
                        <c:v>0.0</c:v>
                      </c:pt>
                    </c:numCache>
                  </c:numRef>
                </c:val>
              </c15:ser>
            </c15:filteredPieSeries>
            <c15:filteredPieSeries>
              <c15:ser>
                <c:idx val="1"/>
                <c:order val="1"/>
                <c:tx>
                  <c:strRef>
                    <c:extLst xmlns:c15="http://schemas.microsoft.com/office/drawing/2012/chart">
                      <c:ext xmlns:c15="http://schemas.microsoft.com/office/drawing/2012/chart" uri="{02D57815-91ED-43cb-92C2-25804820EDAC}">
                        <c15:formulaRef>
                          <c15:sqref>Partners!$AF$3</c15:sqref>
                        </c15:formulaRef>
                      </c:ext>
                    </c:extLst>
                    <c:strCache>
                      <c:ptCount val="1"/>
                      <c:pt idx="0">
                        <c:v>Summer</c:v>
                      </c:pt>
                    </c:strCache>
                  </c:strRef>
                </c:tx>
                <c:dPt>
                  <c:idx val="0"/>
                  <c:bubble3D val="0"/>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Pt>
                  <c:idx val="2"/>
                  <c:bubble3D val="0"/>
                  <c:spPr>
                    <a:solidFill>
                      <a:schemeClr val="accent3"/>
                    </a:solidFill>
                    <a:ln>
                      <a:noFill/>
                    </a:ln>
                    <a:effectLst>
                      <a:outerShdw blurRad="63500" sx="102000" sy="102000" algn="ctr" rotWithShape="0">
                        <a:prstClr val="black">
                          <a:alpha val="20000"/>
                        </a:prstClr>
                      </a:outerShdw>
                    </a:effectLst>
                  </c:spPr>
                </c:dPt>
                <c:dPt>
                  <c:idx val="3"/>
                  <c:bubble3D val="0"/>
                  <c:spPr>
                    <a:solidFill>
                      <a:schemeClr val="accent4"/>
                    </a:solidFill>
                    <a:ln>
                      <a:noFill/>
                    </a:ln>
                    <a:effectLst>
                      <a:outerShdw blurRad="63500" sx="102000" sy="102000" algn="ctr" rotWithShape="0">
                        <a:prstClr val="black">
                          <a:alpha val="20000"/>
                        </a:prstClr>
                      </a:outerShdw>
                    </a:effectLst>
                  </c:spPr>
                </c:dPt>
                <c:dPt>
                  <c:idx val="4"/>
                  <c:bubble3D val="0"/>
                  <c:spPr>
                    <a:solidFill>
                      <a:schemeClr val="accent5"/>
                    </a:solidFill>
                    <a:ln>
                      <a:noFill/>
                    </a:ln>
                    <a:effectLst>
                      <a:outerShdw blurRad="63500" sx="102000" sy="102000" algn="ctr" rotWithShape="0">
                        <a:prstClr val="black">
                          <a:alpha val="20000"/>
                        </a:prstClr>
                      </a:outerShdw>
                    </a:effectLst>
                  </c:spPr>
                </c:dPt>
                <c:dPt>
                  <c:idx val="5"/>
                  <c:bubble3D val="0"/>
                  <c:spPr>
                    <a:solidFill>
                      <a:schemeClr val="accent6"/>
                    </a:solidFill>
                    <a:ln>
                      <a:noFill/>
                    </a:ln>
                    <a:effectLst>
                      <a:outerShdw blurRad="63500" sx="102000" sy="102000" algn="ctr" rotWithShape="0">
                        <a:prstClr val="black">
                          <a:alpha val="20000"/>
                        </a:prstClr>
                      </a:outerShdw>
                    </a:effectLst>
                  </c:spPr>
                </c:dPt>
                <c:dPt>
                  <c:idx val="6"/>
                  <c:bubble3D val="0"/>
                  <c:spPr>
                    <a:solidFill>
                      <a:schemeClr val="accent1">
                        <a:lumMod val="60000"/>
                      </a:schemeClr>
                    </a:solidFill>
                    <a:ln>
                      <a:noFill/>
                    </a:ln>
                    <a:effectLst>
                      <a:outerShdw blurRad="63500" sx="102000" sy="102000" algn="ctr" rotWithShape="0">
                        <a:prstClr val="black">
                          <a:alpha val="20000"/>
                        </a:prstClr>
                      </a:outerShdw>
                    </a:effectLst>
                  </c:spPr>
                </c:dPt>
                <c:dPt>
                  <c:idx val="7"/>
                  <c:bubble3D val="0"/>
                  <c:spPr>
                    <a:solidFill>
                      <a:schemeClr val="accent2">
                        <a:lumMod val="60000"/>
                      </a:schemeClr>
                    </a:solidFill>
                    <a:ln>
                      <a:noFill/>
                    </a:ln>
                    <a:effectLst>
                      <a:outerShdw blurRad="63500" sx="102000" sy="102000" algn="ctr" rotWithShape="0">
                        <a:prstClr val="black">
                          <a:alpha val="20000"/>
                        </a:prstClr>
                      </a:outerShdw>
                    </a:effectLst>
                  </c:spPr>
                </c:dPt>
                <c:dPt>
                  <c:idx val="8"/>
                  <c:bubble3D val="0"/>
                  <c:spPr>
                    <a:solidFill>
                      <a:schemeClr val="accent3">
                        <a:lumMod val="60000"/>
                      </a:schemeClr>
                    </a:solidFill>
                    <a:ln>
                      <a:noFill/>
                    </a:ln>
                    <a:effectLst>
                      <a:outerShdw blurRad="63500" sx="102000" sy="102000" algn="ctr" rotWithShape="0">
                        <a:prstClr val="black">
                          <a:alpha val="20000"/>
                        </a:prstClr>
                      </a:outerShdw>
                    </a:effectLst>
                  </c:spPr>
                </c:dPt>
                <c:dPt>
                  <c:idx val="9"/>
                  <c:bubble3D val="0"/>
                  <c:spPr>
                    <a:solidFill>
                      <a:schemeClr val="accent4">
                        <a:lumMod val="60000"/>
                      </a:schemeClr>
                    </a:solidFill>
                    <a:ln>
                      <a:noFill/>
                    </a:ln>
                    <a:effectLst>
                      <a:outerShdw blurRad="63500" sx="102000" sy="102000" algn="ctr" rotWithShape="0">
                        <a:prstClr val="black">
                          <a:alpha val="20000"/>
                        </a:prstClr>
                      </a:outerShdw>
                    </a:effectLst>
                  </c:spPr>
                </c:dPt>
                <c:dPt>
                  <c:idx val="10"/>
                  <c:bubble3D val="0"/>
                  <c:spPr>
                    <a:solidFill>
                      <a:schemeClr val="accent5">
                        <a:lumMod val="60000"/>
                      </a:schemeClr>
                    </a:solidFill>
                    <a:ln>
                      <a:noFill/>
                    </a:ln>
                    <a:effectLst>
                      <a:outerShdw blurRad="63500" sx="102000" sy="102000" algn="ctr" rotWithShape="0">
                        <a:prstClr val="black">
                          <a:alpha val="20000"/>
                        </a:prstClr>
                      </a:outerShdw>
                    </a:effectLst>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n-US"/>
                      </a:p>
                    </c:txPr>
                    <c:dLblPos val="outEnd"/>
                    <c:showLegendKey val="0"/>
                    <c:showVal val="0"/>
                    <c:showCatName val="1"/>
                    <c:showSerName val="0"/>
                    <c:showPercent val="0"/>
                    <c:showBubbleSize val="0"/>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Partners!$AD$4:$AD$16</c15:sqref>
                        </c15:formulaRef>
                      </c:ext>
                    </c:extLst>
                    <c:strCache>
                      <c:ptCount val="13"/>
                      <c:pt idx="0">
                        <c:v>Academic Institution</c:v>
                      </c:pt>
                      <c:pt idx="1">
                        <c:v>Consortium</c:v>
                      </c:pt>
                      <c:pt idx="2">
                        <c:v>Federal/Central Government</c:v>
                      </c:pt>
                      <c:pt idx="3">
                        <c:v>Intergovernmental Organization</c:v>
                      </c:pt>
                      <c:pt idx="6">
                        <c:v>Local Government</c:v>
                      </c:pt>
                      <c:pt idx="7">
                        <c:v>Miscellaneous/Other</c:v>
                      </c:pt>
                      <c:pt idx="8">
                        <c:v>Private Sector</c:v>
                      </c:pt>
                      <c:pt idx="9">
                        <c:v>NGO</c:v>
                      </c:pt>
                      <c:pt idx="10">
                        <c:v>Research Institution</c:v>
                      </c:pt>
                      <c:pt idx="11">
                        <c:v>State/Provincial Government</c:v>
                      </c:pt>
                      <c:pt idx="12">
                        <c:v>Tribal Entity</c:v>
                      </c:pt>
                    </c:strCache>
                  </c:strRef>
                </c:cat>
                <c:val>
                  <c:numRef>
                    <c:extLst xmlns:c15="http://schemas.microsoft.com/office/drawing/2012/chart">
                      <c:ext xmlns:c15="http://schemas.microsoft.com/office/drawing/2012/chart" uri="{02D57815-91ED-43cb-92C2-25804820EDAC}">
                        <c15:formulaRef>
                          <c15:sqref>Partners!$AF$4:$AF$16</c15:sqref>
                        </c15:formulaRef>
                      </c:ext>
                    </c:extLst>
                    <c:numCache>
                      <c:formatCode>General</c:formatCode>
                      <c:ptCount val="13"/>
                      <c:pt idx="0">
                        <c:v>0.0</c:v>
                      </c:pt>
                      <c:pt idx="1">
                        <c:v>0.0</c:v>
                      </c:pt>
                      <c:pt idx="2">
                        <c:v>0.0</c:v>
                      </c:pt>
                      <c:pt idx="3">
                        <c:v>0.0</c:v>
                      </c:pt>
                      <c:pt idx="6">
                        <c:v>0.0</c:v>
                      </c:pt>
                      <c:pt idx="7">
                        <c:v>0.0</c:v>
                      </c:pt>
                      <c:pt idx="8">
                        <c:v>0.0</c:v>
                      </c:pt>
                      <c:pt idx="9">
                        <c:v>0.0</c:v>
                      </c:pt>
                      <c:pt idx="10">
                        <c:v>0.0</c:v>
                      </c:pt>
                      <c:pt idx="11">
                        <c:v>0.0</c:v>
                      </c:pt>
                      <c:pt idx="12">
                        <c:v>0.0</c:v>
                      </c:pt>
                    </c:numCache>
                  </c:numRef>
                </c:val>
              </c15:ser>
            </c15:filteredPieSeries>
            <c15:filteredPieSeries>
              <c15:ser>
                <c:idx val="2"/>
                <c:order val="2"/>
                <c:tx>
                  <c:strRef>
                    <c:extLst xmlns:c15="http://schemas.microsoft.com/office/drawing/2012/chart">
                      <c:ext xmlns:c15="http://schemas.microsoft.com/office/drawing/2012/chart" uri="{02D57815-91ED-43cb-92C2-25804820EDAC}">
                        <c15:formulaRef>
                          <c15:sqref>Partners!$AG$3</c15:sqref>
                        </c15:formulaRef>
                      </c:ext>
                    </c:extLst>
                    <c:strCache>
                      <c:ptCount val="1"/>
                      <c:pt idx="0">
                        <c:v>Fall</c:v>
                      </c:pt>
                    </c:strCache>
                  </c:strRef>
                </c:tx>
                <c:dPt>
                  <c:idx val="0"/>
                  <c:bubble3D val="0"/>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Pt>
                  <c:idx val="2"/>
                  <c:bubble3D val="0"/>
                  <c:spPr>
                    <a:solidFill>
                      <a:schemeClr val="accent3"/>
                    </a:solidFill>
                    <a:ln>
                      <a:noFill/>
                    </a:ln>
                    <a:effectLst>
                      <a:outerShdw blurRad="63500" sx="102000" sy="102000" algn="ctr" rotWithShape="0">
                        <a:prstClr val="black">
                          <a:alpha val="20000"/>
                        </a:prstClr>
                      </a:outerShdw>
                    </a:effectLst>
                  </c:spPr>
                </c:dPt>
                <c:dPt>
                  <c:idx val="3"/>
                  <c:bubble3D val="0"/>
                  <c:spPr>
                    <a:solidFill>
                      <a:schemeClr val="accent4"/>
                    </a:solidFill>
                    <a:ln>
                      <a:noFill/>
                    </a:ln>
                    <a:effectLst>
                      <a:outerShdw blurRad="63500" sx="102000" sy="102000" algn="ctr" rotWithShape="0">
                        <a:prstClr val="black">
                          <a:alpha val="20000"/>
                        </a:prstClr>
                      </a:outerShdw>
                    </a:effectLst>
                  </c:spPr>
                </c:dPt>
                <c:dPt>
                  <c:idx val="4"/>
                  <c:bubble3D val="0"/>
                  <c:spPr>
                    <a:solidFill>
                      <a:schemeClr val="accent5"/>
                    </a:solidFill>
                    <a:ln>
                      <a:noFill/>
                    </a:ln>
                    <a:effectLst>
                      <a:outerShdw blurRad="63500" sx="102000" sy="102000" algn="ctr" rotWithShape="0">
                        <a:prstClr val="black">
                          <a:alpha val="20000"/>
                        </a:prstClr>
                      </a:outerShdw>
                    </a:effectLst>
                  </c:spPr>
                </c:dPt>
                <c:dPt>
                  <c:idx val="5"/>
                  <c:bubble3D val="0"/>
                  <c:spPr>
                    <a:solidFill>
                      <a:schemeClr val="accent6"/>
                    </a:solidFill>
                    <a:ln>
                      <a:noFill/>
                    </a:ln>
                    <a:effectLst>
                      <a:outerShdw blurRad="63500" sx="102000" sy="102000" algn="ctr" rotWithShape="0">
                        <a:prstClr val="black">
                          <a:alpha val="20000"/>
                        </a:prstClr>
                      </a:outerShdw>
                    </a:effectLst>
                  </c:spPr>
                </c:dPt>
                <c:dPt>
                  <c:idx val="6"/>
                  <c:bubble3D val="0"/>
                  <c:spPr>
                    <a:solidFill>
                      <a:schemeClr val="accent1">
                        <a:lumMod val="60000"/>
                      </a:schemeClr>
                    </a:solidFill>
                    <a:ln>
                      <a:noFill/>
                    </a:ln>
                    <a:effectLst>
                      <a:outerShdw blurRad="63500" sx="102000" sy="102000" algn="ctr" rotWithShape="0">
                        <a:prstClr val="black">
                          <a:alpha val="20000"/>
                        </a:prstClr>
                      </a:outerShdw>
                    </a:effectLst>
                  </c:spPr>
                </c:dPt>
                <c:dPt>
                  <c:idx val="7"/>
                  <c:bubble3D val="0"/>
                  <c:spPr>
                    <a:solidFill>
                      <a:schemeClr val="accent2">
                        <a:lumMod val="60000"/>
                      </a:schemeClr>
                    </a:solidFill>
                    <a:ln>
                      <a:noFill/>
                    </a:ln>
                    <a:effectLst>
                      <a:outerShdw blurRad="63500" sx="102000" sy="102000" algn="ctr" rotWithShape="0">
                        <a:prstClr val="black">
                          <a:alpha val="20000"/>
                        </a:prstClr>
                      </a:outerShdw>
                    </a:effectLst>
                  </c:spPr>
                </c:dPt>
                <c:dPt>
                  <c:idx val="8"/>
                  <c:bubble3D val="0"/>
                  <c:spPr>
                    <a:solidFill>
                      <a:schemeClr val="accent3">
                        <a:lumMod val="60000"/>
                      </a:schemeClr>
                    </a:solidFill>
                    <a:ln>
                      <a:noFill/>
                    </a:ln>
                    <a:effectLst>
                      <a:outerShdw blurRad="63500" sx="102000" sy="102000" algn="ctr" rotWithShape="0">
                        <a:prstClr val="black">
                          <a:alpha val="20000"/>
                        </a:prstClr>
                      </a:outerShdw>
                    </a:effectLst>
                  </c:spPr>
                </c:dPt>
                <c:dPt>
                  <c:idx val="9"/>
                  <c:bubble3D val="0"/>
                  <c:spPr>
                    <a:solidFill>
                      <a:schemeClr val="accent4">
                        <a:lumMod val="60000"/>
                      </a:schemeClr>
                    </a:solidFill>
                    <a:ln>
                      <a:noFill/>
                    </a:ln>
                    <a:effectLst>
                      <a:outerShdw blurRad="63500" sx="102000" sy="102000" algn="ctr" rotWithShape="0">
                        <a:prstClr val="black">
                          <a:alpha val="20000"/>
                        </a:prstClr>
                      </a:outerShdw>
                    </a:effectLst>
                  </c:spPr>
                </c:dPt>
                <c:dPt>
                  <c:idx val="10"/>
                  <c:bubble3D val="0"/>
                  <c:spPr>
                    <a:solidFill>
                      <a:schemeClr val="accent5">
                        <a:lumMod val="60000"/>
                      </a:schemeClr>
                    </a:solidFill>
                    <a:ln>
                      <a:noFill/>
                    </a:ln>
                    <a:effectLst>
                      <a:outerShdw blurRad="63500" sx="102000" sy="102000" algn="ctr" rotWithShape="0">
                        <a:prstClr val="black">
                          <a:alpha val="20000"/>
                        </a:prstClr>
                      </a:outerShdw>
                    </a:effectLst>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0"/>
                    <c:showBubbleSize val="0"/>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0"/>
                    <c:showBubbleSize val="0"/>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0"/>
                    <c:showBubbleSize val="0"/>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0"/>
                    <c:showBubbleSize val="0"/>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n-US"/>
                      </a:p>
                    </c:txPr>
                    <c:dLblPos val="outEnd"/>
                    <c:showLegendKey val="0"/>
                    <c:showVal val="0"/>
                    <c:showCatName val="1"/>
                    <c:showSerName val="0"/>
                    <c:showPercent val="0"/>
                    <c:showBubbleSize val="0"/>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n-US"/>
                      </a:p>
                    </c:txPr>
                    <c:dLblPos val="outEnd"/>
                    <c:showLegendKey val="0"/>
                    <c:showVal val="0"/>
                    <c:showCatName val="1"/>
                    <c:showSerName val="0"/>
                    <c:showPercent val="0"/>
                    <c:showBubbleSize val="0"/>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Partners!$AD$4:$AD$16</c15:sqref>
                        </c15:formulaRef>
                      </c:ext>
                    </c:extLst>
                    <c:strCache>
                      <c:ptCount val="13"/>
                      <c:pt idx="0">
                        <c:v>Academic Institution</c:v>
                      </c:pt>
                      <c:pt idx="1">
                        <c:v>Consortium</c:v>
                      </c:pt>
                      <c:pt idx="2">
                        <c:v>Federal/Central Government</c:v>
                      </c:pt>
                      <c:pt idx="3">
                        <c:v>Intergovernmental Organization</c:v>
                      </c:pt>
                      <c:pt idx="6">
                        <c:v>Local Government</c:v>
                      </c:pt>
                      <c:pt idx="7">
                        <c:v>Miscellaneous/Other</c:v>
                      </c:pt>
                      <c:pt idx="8">
                        <c:v>Private Sector</c:v>
                      </c:pt>
                      <c:pt idx="9">
                        <c:v>NGO</c:v>
                      </c:pt>
                      <c:pt idx="10">
                        <c:v>Research Institution</c:v>
                      </c:pt>
                      <c:pt idx="11">
                        <c:v>State/Provincial Government</c:v>
                      </c:pt>
                      <c:pt idx="12">
                        <c:v>Tribal Entity</c:v>
                      </c:pt>
                    </c:strCache>
                  </c:strRef>
                </c:cat>
                <c:val>
                  <c:numRef>
                    <c:extLst xmlns:c15="http://schemas.microsoft.com/office/drawing/2012/chart">
                      <c:ext xmlns:c15="http://schemas.microsoft.com/office/drawing/2012/chart" uri="{02D57815-91ED-43cb-92C2-25804820EDAC}">
                        <c15:formulaRef>
                          <c15:sqref>Partners!$AG$4:$AG$16</c15:sqref>
                        </c15:formulaRef>
                      </c:ext>
                    </c:extLst>
                    <c:numCache>
                      <c:formatCode>General</c:formatCode>
                      <c:ptCount val="13"/>
                      <c:pt idx="0">
                        <c:v>0.0</c:v>
                      </c:pt>
                      <c:pt idx="1">
                        <c:v>0.0</c:v>
                      </c:pt>
                      <c:pt idx="2">
                        <c:v>0.0</c:v>
                      </c:pt>
                      <c:pt idx="3">
                        <c:v>0.0</c:v>
                      </c:pt>
                      <c:pt idx="6">
                        <c:v>0.0</c:v>
                      </c:pt>
                      <c:pt idx="7">
                        <c:v>0.0</c:v>
                      </c:pt>
                      <c:pt idx="8">
                        <c:v>0.0</c:v>
                      </c:pt>
                      <c:pt idx="9">
                        <c:v>0.0</c:v>
                      </c:pt>
                      <c:pt idx="10">
                        <c:v>0.0</c:v>
                      </c:pt>
                      <c:pt idx="11">
                        <c:v>0.0</c:v>
                      </c:pt>
                      <c:pt idx="12">
                        <c:v>0.0</c:v>
                      </c:pt>
                    </c:numCache>
                  </c:numRef>
                </c:val>
              </c15:ser>
            </c15:filteredPieSeries>
          </c:ext>
        </c:extLst>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2017 New v. Continued Partnerships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3"/>
          <c:order val="3"/>
          <c:tx>
            <c:strRef>
              <c:f>Partners!$AK$7</c:f>
              <c:strCache>
                <c:ptCount val="1"/>
                <c:pt idx="0">
                  <c:v>CY 2017</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85000"/>
                        <a:lumOff val="1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Partners!$AL$3:$AM$3</c:f>
              <c:strCache>
                <c:ptCount val="2"/>
                <c:pt idx="0">
                  <c:v>Continued Partnerships</c:v>
                </c:pt>
                <c:pt idx="1">
                  <c:v>New Partnerships</c:v>
                </c:pt>
              </c:strCache>
            </c:strRef>
          </c:cat>
          <c:val>
            <c:numRef>
              <c:f>Partners!$AL$7:$AM$7</c:f>
              <c:numCache>
                <c:formatCode>General</c:formatCode>
                <c:ptCount val="2"/>
                <c:pt idx="0">
                  <c:v>0.0</c:v>
                </c:pt>
                <c:pt idx="1">
                  <c:v>0.0</c:v>
                </c:pt>
              </c:numCache>
            </c:numRef>
          </c:val>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Partners!$AK$4</c15:sqref>
                        </c15:formulaRef>
                      </c:ext>
                    </c:extLst>
                    <c:strCache>
                      <c:ptCount val="1"/>
                      <c:pt idx="0">
                        <c:v>Spring</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cat>
                  <c:strRef>
                    <c:extLst>
                      <c:ext uri="{02D57815-91ED-43cb-92C2-25804820EDAC}">
                        <c15:formulaRef>
                          <c15:sqref>Partners!$AL$3:$AM$3</c15:sqref>
                        </c15:formulaRef>
                      </c:ext>
                    </c:extLst>
                    <c:strCache>
                      <c:ptCount val="2"/>
                      <c:pt idx="0">
                        <c:v>Continued Partnerships</c:v>
                      </c:pt>
                      <c:pt idx="1">
                        <c:v>New Partnerships</c:v>
                      </c:pt>
                    </c:strCache>
                  </c:strRef>
                </c:cat>
                <c:val>
                  <c:numRef>
                    <c:extLst>
                      <c:ext uri="{02D57815-91ED-43cb-92C2-25804820EDAC}">
                        <c15:formulaRef>
                          <c15:sqref>Partners!$AL$4:$AM$4</c15:sqref>
                        </c15:formulaRef>
                      </c:ext>
                    </c:extLst>
                    <c:numCache>
                      <c:formatCode>General</c:formatCode>
                      <c:ptCount val="2"/>
                      <c:pt idx="0">
                        <c:v>0.0</c:v>
                      </c:pt>
                      <c:pt idx="1">
                        <c:v>0.0</c:v>
                      </c:pt>
                    </c:numCache>
                  </c:numRef>
                </c:val>
              </c15:ser>
            </c15:filteredPieSeries>
            <c15:filteredPieSeries>
              <c15:ser>
                <c:idx val="1"/>
                <c:order val="1"/>
                <c:tx>
                  <c:strRef>
                    <c:extLst xmlns:c15="http://schemas.microsoft.com/office/drawing/2012/chart">
                      <c:ext xmlns:c15="http://schemas.microsoft.com/office/drawing/2012/chart" uri="{02D57815-91ED-43cb-92C2-25804820EDAC}">
                        <c15:formulaRef>
                          <c15:sqref>Partners!$AK$5</c15:sqref>
                        </c15:formulaRef>
                      </c:ext>
                    </c:extLst>
                    <c:strCache>
                      <c:ptCount val="1"/>
                      <c:pt idx="0">
                        <c:v>Summer</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cat>
                  <c:strRef>
                    <c:extLst xmlns:c15="http://schemas.microsoft.com/office/drawing/2012/chart">
                      <c:ext xmlns:c15="http://schemas.microsoft.com/office/drawing/2012/chart" uri="{02D57815-91ED-43cb-92C2-25804820EDAC}">
                        <c15:formulaRef>
                          <c15:sqref>Partners!$AL$3:$AM$3</c15:sqref>
                        </c15:formulaRef>
                      </c:ext>
                    </c:extLst>
                    <c:strCache>
                      <c:ptCount val="2"/>
                      <c:pt idx="0">
                        <c:v>Continued Partnerships</c:v>
                      </c:pt>
                      <c:pt idx="1">
                        <c:v>New Partnerships</c:v>
                      </c:pt>
                    </c:strCache>
                  </c:strRef>
                </c:cat>
                <c:val>
                  <c:numRef>
                    <c:extLst xmlns:c15="http://schemas.microsoft.com/office/drawing/2012/chart">
                      <c:ext xmlns:c15="http://schemas.microsoft.com/office/drawing/2012/chart" uri="{02D57815-91ED-43cb-92C2-25804820EDAC}">
                        <c15:formulaRef>
                          <c15:sqref>Partners!$AL$5:$AM$5</c15:sqref>
                        </c15:formulaRef>
                      </c:ext>
                    </c:extLst>
                    <c:numCache>
                      <c:formatCode>General</c:formatCode>
                      <c:ptCount val="2"/>
                      <c:pt idx="0">
                        <c:v>0.0</c:v>
                      </c:pt>
                      <c:pt idx="1">
                        <c:v>0.0</c:v>
                      </c:pt>
                    </c:numCache>
                  </c:numRef>
                </c:val>
              </c15:ser>
            </c15:filteredPieSeries>
            <c15:filteredPieSeries>
              <c15:ser>
                <c:idx val="2"/>
                <c:order val="2"/>
                <c:tx>
                  <c:strRef>
                    <c:extLst xmlns:c15="http://schemas.microsoft.com/office/drawing/2012/chart">
                      <c:ext xmlns:c15="http://schemas.microsoft.com/office/drawing/2012/chart" uri="{02D57815-91ED-43cb-92C2-25804820EDAC}">
                        <c15:formulaRef>
                          <c15:sqref>Partners!$AK$6</c15:sqref>
                        </c15:formulaRef>
                      </c:ext>
                    </c:extLst>
                    <c:strCache>
                      <c:ptCount val="1"/>
                      <c:pt idx="0">
                        <c:v>Fall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cat>
                  <c:strRef>
                    <c:extLst xmlns:c15="http://schemas.microsoft.com/office/drawing/2012/chart">
                      <c:ext xmlns:c15="http://schemas.microsoft.com/office/drawing/2012/chart" uri="{02D57815-91ED-43cb-92C2-25804820EDAC}">
                        <c15:formulaRef>
                          <c15:sqref>Partners!$AL$3:$AM$3</c15:sqref>
                        </c15:formulaRef>
                      </c:ext>
                    </c:extLst>
                    <c:strCache>
                      <c:ptCount val="2"/>
                      <c:pt idx="0">
                        <c:v>Continued Partnerships</c:v>
                      </c:pt>
                      <c:pt idx="1">
                        <c:v>New Partnerships</c:v>
                      </c:pt>
                    </c:strCache>
                  </c:strRef>
                </c:cat>
                <c:val>
                  <c:numRef>
                    <c:extLst xmlns:c15="http://schemas.microsoft.com/office/drawing/2012/chart">
                      <c:ext xmlns:c15="http://schemas.microsoft.com/office/drawing/2012/chart" uri="{02D57815-91ED-43cb-92C2-25804820EDAC}">
                        <c15:formulaRef>
                          <c15:sqref>Partners!$AL$6:$AM$6</c15:sqref>
                        </c15:formulaRef>
                      </c:ext>
                    </c:extLst>
                    <c:numCache>
                      <c:formatCode>General</c:formatCode>
                      <c:ptCount val="2"/>
                      <c:pt idx="0">
                        <c:v>0.0</c:v>
                      </c:pt>
                      <c:pt idx="1">
                        <c:v>0.0</c:v>
                      </c:pt>
                    </c:numCache>
                  </c:numRef>
                </c:val>
              </c15:ser>
            </c15:filteredPieSeries>
          </c:ext>
        </c:extLst>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2017 Events Supported by Type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'Event Support'!$K$3:$L$3</c:f>
              <c:strCache>
                <c:ptCount val="2"/>
                <c:pt idx="0">
                  <c:v>NASA</c:v>
                </c:pt>
                <c:pt idx="1">
                  <c:v>Non-NASA</c:v>
                </c:pt>
              </c:strCache>
            </c:strRef>
          </c:cat>
          <c:val>
            <c:numRef>
              <c:f>'Event Support'!$K$4:$L$4</c:f>
              <c:numCache>
                <c:formatCode>0</c:formatCode>
                <c:ptCount val="2"/>
                <c:pt idx="0">
                  <c:v>0.0</c:v>
                </c:pt>
                <c:pt idx="1">
                  <c:v>0.0</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Leadership by Gender by Term</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'Leadership &amp; Gender'!$B$3</c:f>
              <c:strCache>
                <c:ptCount val="1"/>
                <c:pt idx="0">
                  <c:v>Spring</c:v>
                </c:pt>
              </c:strCache>
            </c:strRef>
          </c:tx>
          <c:spPr>
            <a:solidFill>
              <a:schemeClr val="accent1"/>
            </a:solidFill>
            <a:ln>
              <a:noFill/>
            </a:ln>
            <a:effectLst/>
          </c:spPr>
          <c:invertIfNegative val="0"/>
          <c:cat>
            <c:multiLvlStrRef>
              <c:f>'Leadership &amp; Gender'!$C$1:$J$2</c:f>
              <c:multiLvlStrCache>
                <c:ptCount val="8"/>
                <c:lvl>
                  <c:pt idx="0">
                    <c:v># of Males</c:v>
                  </c:pt>
                  <c:pt idx="1">
                    <c:v># of Females</c:v>
                  </c:pt>
                  <c:pt idx="2">
                    <c:v># of Males</c:v>
                  </c:pt>
                  <c:pt idx="3">
                    <c:v># of Females</c:v>
                  </c:pt>
                  <c:pt idx="4">
                    <c:v># of Males</c:v>
                  </c:pt>
                  <c:pt idx="5">
                    <c:v># of Females</c:v>
                  </c:pt>
                  <c:pt idx="6">
                    <c:v># of Males</c:v>
                  </c:pt>
                  <c:pt idx="7">
                    <c:v># of Females</c:v>
                  </c:pt>
                </c:lvl>
                <c:lvl>
                  <c:pt idx="0">
                    <c:v>Center Lead</c:v>
                  </c:pt>
                  <c:pt idx="2">
                    <c:v>Assistant Center Lead</c:v>
                  </c:pt>
                  <c:pt idx="4">
                    <c:v>Team Leads</c:v>
                  </c:pt>
                  <c:pt idx="6">
                    <c:v>Fellows</c:v>
                  </c:pt>
                </c:lvl>
              </c:multiLvlStrCache>
            </c:multiLvlStrRef>
          </c:cat>
          <c:val>
            <c:numRef>
              <c:f>'Leadership &amp; Gender'!$C$3:$J$3</c:f>
              <c:numCache>
                <c:formatCode>General</c:formatCode>
                <c:ptCount val="8"/>
              </c:numCache>
            </c:numRef>
          </c:val>
        </c:ser>
        <c:ser>
          <c:idx val="1"/>
          <c:order val="1"/>
          <c:tx>
            <c:strRef>
              <c:f>'Leadership &amp; Gender'!$B$4</c:f>
              <c:strCache>
                <c:ptCount val="1"/>
                <c:pt idx="0">
                  <c:v>Summer</c:v>
                </c:pt>
              </c:strCache>
            </c:strRef>
          </c:tx>
          <c:spPr>
            <a:solidFill>
              <a:schemeClr val="accent2"/>
            </a:solidFill>
            <a:ln>
              <a:noFill/>
            </a:ln>
            <a:effectLst/>
          </c:spPr>
          <c:invertIfNegative val="0"/>
          <c:cat>
            <c:multiLvlStrRef>
              <c:f>'Leadership &amp; Gender'!$C$1:$J$2</c:f>
              <c:multiLvlStrCache>
                <c:ptCount val="8"/>
                <c:lvl>
                  <c:pt idx="0">
                    <c:v># of Males</c:v>
                  </c:pt>
                  <c:pt idx="1">
                    <c:v># of Females</c:v>
                  </c:pt>
                  <c:pt idx="2">
                    <c:v># of Males</c:v>
                  </c:pt>
                  <c:pt idx="3">
                    <c:v># of Females</c:v>
                  </c:pt>
                  <c:pt idx="4">
                    <c:v># of Males</c:v>
                  </c:pt>
                  <c:pt idx="5">
                    <c:v># of Females</c:v>
                  </c:pt>
                  <c:pt idx="6">
                    <c:v># of Males</c:v>
                  </c:pt>
                  <c:pt idx="7">
                    <c:v># of Females</c:v>
                  </c:pt>
                </c:lvl>
                <c:lvl>
                  <c:pt idx="0">
                    <c:v>Center Lead</c:v>
                  </c:pt>
                  <c:pt idx="2">
                    <c:v>Assistant Center Lead</c:v>
                  </c:pt>
                  <c:pt idx="4">
                    <c:v>Team Leads</c:v>
                  </c:pt>
                  <c:pt idx="6">
                    <c:v>Fellows</c:v>
                  </c:pt>
                </c:lvl>
              </c:multiLvlStrCache>
            </c:multiLvlStrRef>
          </c:cat>
          <c:val>
            <c:numRef>
              <c:f>'Leadership &amp; Gender'!$C$4:$J$4</c:f>
              <c:numCache>
                <c:formatCode>General</c:formatCode>
                <c:ptCount val="8"/>
              </c:numCache>
            </c:numRef>
          </c:val>
        </c:ser>
        <c:ser>
          <c:idx val="2"/>
          <c:order val="2"/>
          <c:tx>
            <c:strRef>
              <c:f>'Leadership &amp; Gender'!$B$5</c:f>
              <c:strCache>
                <c:ptCount val="1"/>
                <c:pt idx="0">
                  <c:v>Fall</c:v>
                </c:pt>
              </c:strCache>
            </c:strRef>
          </c:tx>
          <c:spPr>
            <a:solidFill>
              <a:schemeClr val="accent3"/>
            </a:solidFill>
            <a:ln>
              <a:noFill/>
            </a:ln>
            <a:effectLst/>
          </c:spPr>
          <c:invertIfNegative val="0"/>
          <c:cat>
            <c:multiLvlStrRef>
              <c:f>'Leadership &amp; Gender'!$C$1:$J$2</c:f>
              <c:multiLvlStrCache>
                <c:ptCount val="8"/>
                <c:lvl>
                  <c:pt idx="0">
                    <c:v># of Males</c:v>
                  </c:pt>
                  <c:pt idx="1">
                    <c:v># of Females</c:v>
                  </c:pt>
                  <c:pt idx="2">
                    <c:v># of Males</c:v>
                  </c:pt>
                  <c:pt idx="3">
                    <c:v># of Females</c:v>
                  </c:pt>
                  <c:pt idx="4">
                    <c:v># of Males</c:v>
                  </c:pt>
                  <c:pt idx="5">
                    <c:v># of Females</c:v>
                  </c:pt>
                  <c:pt idx="6">
                    <c:v># of Males</c:v>
                  </c:pt>
                  <c:pt idx="7">
                    <c:v># of Females</c:v>
                  </c:pt>
                </c:lvl>
                <c:lvl>
                  <c:pt idx="0">
                    <c:v>Center Lead</c:v>
                  </c:pt>
                  <c:pt idx="2">
                    <c:v>Assistant Center Lead</c:v>
                  </c:pt>
                  <c:pt idx="4">
                    <c:v>Team Leads</c:v>
                  </c:pt>
                  <c:pt idx="6">
                    <c:v>Fellows</c:v>
                  </c:pt>
                </c:lvl>
              </c:multiLvlStrCache>
            </c:multiLvlStrRef>
          </c:cat>
          <c:val>
            <c:numRef>
              <c:f>'Leadership &amp; Gender'!$C$5:$J$5</c:f>
              <c:numCache>
                <c:formatCode>General</c:formatCode>
                <c:ptCount val="8"/>
              </c:numCache>
            </c:numRef>
          </c:val>
        </c:ser>
        <c:dLbls>
          <c:showLegendKey val="0"/>
          <c:showVal val="0"/>
          <c:showCatName val="0"/>
          <c:showSerName val="0"/>
          <c:showPercent val="0"/>
          <c:showBubbleSize val="0"/>
        </c:dLbls>
        <c:gapWidth val="219"/>
        <c:overlap val="-27"/>
        <c:axId val="1104773392"/>
        <c:axId val="1104775872"/>
      </c:barChart>
      <c:catAx>
        <c:axId val="110477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104775872"/>
        <c:crosses val="autoZero"/>
        <c:auto val="1"/>
        <c:lblAlgn val="ctr"/>
        <c:lblOffset val="100"/>
        <c:noMultiLvlLbl val="0"/>
      </c:catAx>
      <c:valAx>
        <c:axId val="1104775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4773392"/>
        <c:crosses val="autoZero"/>
        <c:crossBetween val="between"/>
        <c:majorUnit val="1.0"/>
        <c:min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17</xdr:col>
      <xdr:colOff>375708</xdr:colOff>
      <xdr:row>12</xdr:row>
      <xdr:rowOff>109007</xdr:rowOff>
    </xdr:from>
    <xdr:to>
      <xdr:col>27</xdr:col>
      <xdr:colOff>259291</xdr:colOff>
      <xdr:row>28</xdr:row>
      <xdr:rowOff>172508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570441</xdr:colOff>
      <xdr:row>17</xdr:row>
      <xdr:rowOff>70909</xdr:rowOff>
    </xdr:from>
    <xdr:to>
      <xdr:col>37</xdr:col>
      <xdr:colOff>106892</xdr:colOff>
      <xdr:row>33</xdr:row>
      <xdr:rowOff>4232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37</xdr:col>
      <xdr:colOff>533400</xdr:colOff>
      <xdr:row>10</xdr:row>
      <xdr:rowOff>161925</xdr:rowOff>
    </xdr:from>
    <xdr:to>
      <xdr:col>44</xdr:col>
      <xdr:colOff>152400</xdr:colOff>
      <xdr:row>24</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476250</xdr:colOff>
      <xdr:row>5</xdr:row>
      <xdr:rowOff>109537</xdr:rowOff>
    </xdr:from>
    <xdr:to>
      <xdr:col>14</xdr:col>
      <xdr:colOff>485775</xdr:colOff>
      <xdr:row>18</xdr:row>
      <xdr:rowOff>185737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159135</xdr:colOff>
      <xdr:row>1</xdr:row>
      <xdr:rowOff>144268</xdr:rowOff>
    </xdr:from>
    <xdr:to>
      <xdr:col>21</xdr:col>
      <xdr:colOff>232316</xdr:colOff>
      <xdr:row>15</xdr:row>
      <xdr:rowOff>23232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workbookViewId="0">
      <selection activeCell="A18" sqref="A18"/>
    </sheetView>
  </sheetViews>
  <sheetFormatPr baseColWidth="10" defaultColWidth="8.83203125" defaultRowHeight="15" x14ac:dyDescent="0.2"/>
  <cols>
    <col min="1" max="1" width="78" style="13" customWidth="1"/>
    <col min="2" max="2" width="60.6640625" style="14" customWidth="1"/>
    <col min="3" max="3" width="8.83203125" style="4"/>
    <col min="4" max="4" width="23.5" style="4" customWidth="1"/>
    <col min="5" max="5" width="69.5" style="4" customWidth="1"/>
    <col min="6" max="6" width="81.33203125" customWidth="1"/>
    <col min="7" max="22" width="8.83203125" style="4"/>
  </cols>
  <sheetData>
    <row r="1" spans="1:16" ht="16" x14ac:dyDescent="0.2">
      <c r="A1" s="213" t="s">
        <v>26</v>
      </c>
      <c r="B1" s="19"/>
      <c r="C1" s="19"/>
      <c r="D1" s="19"/>
      <c r="E1" s="19"/>
      <c r="F1" s="19"/>
      <c r="G1" s="19"/>
      <c r="H1" s="19"/>
      <c r="I1" s="19"/>
      <c r="J1" s="19"/>
      <c r="K1" s="19"/>
      <c r="L1" s="19"/>
      <c r="M1" s="19"/>
      <c r="N1" s="19"/>
      <c r="O1" s="19"/>
      <c r="P1" s="19"/>
    </row>
    <row r="2" spans="1:16" ht="16" x14ac:dyDescent="0.2">
      <c r="A2" s="213"/>
      <c r="B2" s="51" t="s">
        <v>145</v>
      </c>
      <c r="C2" s="216"/>
      <c r="D2" s="1"/>
      <c r="E2" s="1"/>
      <c r="F2" s="1"/>
      <c r="G2" s="1"/>
      <c r="H2" s="1"/>
      <c r="I2" s="1"/>
      <c r="J2" s="1"/>
      <c r="K2" s="19"/>
      <c r="L2" s="19"/>
      <c r="M2" s="19"/>
      <c r="N2" s="19"/>
      <c r="O2" s="19"/>
      <c r="P2" s="19"/>
    </row>
    <row r="3" spans="1:16" ht="16" x14ac:dyDescent="0.2">
      <c r="A3" s="214"/>
      <c r="B3" s="21" t="s">
        <v>28</v>
      </c>
      <c r="D3" s="19"/>
      <c r="E3" s="19"/>
      <c r="F3" s="19"/>
      <c r="G3" s="19"/>
      <c r="H3" s="19"/>
      <c r="I3" s="19"/>
      <c r="J3" s="19"/>
      <c r="K3" s="19"/>
      <c r="L3" s="19"/>
      <c r="M3" s="19"/>
      <c r="N3" s="19"/>
      <c r="O3" s="19"/>
      <c r="P3" s="19"/>
    </row>
    <row r="4" spans="1:16" ht="16" x14ac:dyDescent="0.2">
      <c r="A4" s="214"/>
      <c r="B4" s="21" t="s">
        <v>29</v>
      </c>
      <c r="D4" s="19"/>
      <c r="E4" s="19"/>
      <c r="F4" s="19"/>
      <c r="G4" s="19"/>
      <c r="H4" s="19"/>
      <c r="I4" s="19"/>
      <c r="J4" s="19"/>
      <c r="K4" s="19"/>
      <c r="L4" s="19"/>
      <c r="M4" s="19"/>
      <c r="N4" s="19"/>
      <c r="O4" s="19"/>
      <c r="P4" s="19"/>
    </row>
    <row r="5" spans="1:16" ht="16" x14ac:dyDescent="0.2">
      <c r="A5" s="214"/>
      <c r="B5" s="21" t="s">
        <v>30</v>
      </c>
      <c r="D5" s="19"/>
      <c r="E5" s="19"/>
      <c r="F5" s="19"/>
      <c r="G5" s="19"/>
      <c r="H5" s="19"/>
      <c r="I5" s="19"/>
      <c r="J5" s="19"/>
      <c r="K5" s="19"/>
      <c r="L5" s="19"/>
      <c r="M5" s="19"/>
      <c r="N5" s="19"/>
      <c r="O5" s="19"/>
      <c r="P5" s="19"/>
    </row>
    <row r="6" spans="1:16" ht="16" x14ac:dyDescent="0.2">
      <c r="A6" s="214"/>
      <c r="B6" s="21" t="s">
        <v>31</v>
      </c>
      <c r="D6" s="19"/>
      <c r="E6" s="19"/>
      <c r="F6" s="19"/>
      <c r="G6" s="19"/>
      <c r="H6" s="19"/>
      <c r="I6" s="19"/>
      <c r="J6" s="19"/>
      <c r="K6" s="19"/>
      <c r="L6" s="19"/>
      <c r="M6" s="19"/>
      <c r="N6" s="19"/>
      <c r="O6" s="19"/>
      <c r="P6" s="19"/>
    </row>
    <row r="7" spans="1:16" ht="16" x14ac:dyDescent="0.2">
      <c r="A7" s="217"/>
      <c r="B7" s="51" t="s">
        <v>143</v>
      </c>
      <c r="C7" s="19"/>
      <c r="D7" s="19"/>
      <c r="E7" s="19"/>
      <c r="F7" s="19"/>
      <c r="G7" s="19"/>
      <c r="H7" s="19"/>
      <c r="I7" s="19"/>
      <c r="J7" s="19"/>
      <c r="K7" s="19"/>
      <c r="L7" s="19"/>
      <c r="M7" s="19"/>
      <c r="N7" s="19"/>
      <c r="O7" s="19"/>
    </row>
    <row r="8" spans="1:16" ht="15.75" customHeight="1" x14ac:dyDescent="0.2">
      <c r="A8" s="215"/>
      <c r="B8" s="52" t="s">
        <v>139</v>
      </c>
      <c r="C8" s="52"/>
      <c r="D8" s="52"/>
      <c r="E8" s="52"/>
      <c r="F8" s="52"/>
      <c r="G8" s="52"/>
      <c r="H8" s="52"/>
      <c r="I8" s="52"/>
      <c r="J8" s="52"/>
      <c r="K8" s="52"/>
      <c r="L8" s="52"/>
      <c r="M8" s="52"/>
      <c r="N8" s="52"/>
      <c r="O8" s="52"/>
    </row>
    <row r="9" spans="1:16" ht="16" x14ac:dyDescent="0.2">
      <c r="A9" s="217"/>
      <c r="B9" s="51" t="s">
        <v>144</v>
      </c>
      <c r="C9" s="19"/>
      <c r="D9" s="19"/>
      <c r="E9" s="19"/>
      <c r="F9" s="19"/>
      <c r="G9" s="19"/>
      <c r="H9" s="19"/>
      <c r="I9" s="19"/>
      <c r="J9" s="19"/>
      <c r="K9" s="19"/>
      <c r="L9" s="19"/>
      <c r="M9" s="19"/>
      <c r="N9" s="19"/>
      <c r="O9" s="19"/>
    </row>
    <row r="10" spans="1:16" ht="16" x14ac:dyDescent="0.2">
      <c r="A10" s="214"/>
      <c r="B10" s="21" t="s">
        <v>32</v>
      </c>
      <c r="C10" s="19"/>
      <c r="D10" s="19"/>
      <c r="E10" s="24"/>
      <c r="F10" s="19"/>
      <c r="G10" s="19"/>
      <c r="H10" s="19"/>
      <c r="I10" s="19"/>
      <c r="J10" s="19"/>
      <c r="K10" s="23"/>
      <c r="L10" s="23"/>
      <c r="M10" s="19"/>
      <c r="N10" s="19"/>
      <c r="O10" s="19"/>
    </row>
    <row r="11" spans="1:16" ht="16" x14ac:dyDescent="0.2">
      <c r="A11" s="213" t="s">
        <v>27</v>
      </c>
      <c r="B11" s="19"/>
      <c r="C11" s="19"/>
      <c r="D11" s="19"/>
      <c r="E11" s="19"/>
      <c r="F11" s="19"/>
      <c r="G11" s="19"/>
      <c r="H11" s="19"/>
      <c r="I11" s="19"/>
      <c r="J11" s="19"/>
      <c r="K11" s="19"/>
      <c r="L11" s="19"/>
      <c r="M11" s="19"/>
      <c r="N11" s="19"/>
      <c r="O11" s="19"/>
      <c r="P11" s="19"/>
    </row>
    <row r="12" spans="1:16" ht="33.75" customHeight="1" x14ac:dyDescent="0.2">
      <c r="A12" s="6"/>
      <c r="B12" s="271" t="s">
        <v>146</v>
      </c>
      <c r="C12" s="271"/>
      <c r="D12" s="271"/>
      <c r="E12" s="271"/>
      <c r="F12" s="6"/>
      <c r="G12" s="6"/>
      <c r="H12" s="6"/>
      <c r="I12" s="6"/>
      <c r="J12" s="6"/>
      <c r="K12" s="6"/>
      <c r="L12" s="6"/>
      <c r="M12" s="6"/>
      <c r="N12" s="6"/>
      <c r="O12" s="6"/>
      <c r="P12" s="6"/>
    </row>
    <row r="13" spans="1:16" ht="16" x14ac:dyDescent="0.2">
      <c r="A13" s="21"/>
      <c r="B13" s="270" t="s">
        <v>63</v>
      </c>
      <c r="C13" s="270"/>
      <c r="D13" s="270"/>
      <c r="E13" s="50"/>
      <c r="F13" s="50"/>
      <c r="G13" s="50"/>
      <c r="H13" s="50"/>
      <c r="I13" s="50"/>
      <c r="J13" s="50"/>
      <c r="K13" s="21"/>
      <c r="L13" s="21"/>
      <c r="M13" s="21"/>
      <c r="N13" s="21"/>
      <c r="O13" s="21"/>
      <c r="P13" s="21"/>
    </row>
    <row r="14" spans="1:16" ht="16" x14ac:dyDescent="0.2">
      <c r="A14" s="20"/>
      <c r="B14" s="21" t="s">
        <v>38</v>
      </c>
      <c r="C14" s="19"/>
      <c r="D14" s="19"/>
      <c r="E14" s="19"/>
      <c r="F14" s="19"/>
      <c r="G14" s="19"/>
      <c r="H14" s="19"/>
      <c r="I14" s="19"/>
      <c r="J14" s="19"/>
      <c r="K14" s="19"/>
      <c r="L14" s="19"/>
      <c r="M14" s="19"/>
      <c r="N14" s="19"/>
      <c r="O14" s="19"/>
      <c r="P14" s="19"/>
    </row>
    <row r="15" spans="1:16" ht="16" x14ac:dyDescent="0.2">
      <c r="A15" s="20"/>
      <c r="B15" s="22" t="s">
        <v>39</v>
      </c>
      <c r="C15" s="19"/>
      <c r="D15" s="19"/>
      <c r="E15" s="19"/>
      <c r="F15" s="19"/>
      <c r="G15" s="19"/>
      <c r="H15" s="19"/>
      <c r="I15" s="19"/>
      <c r="J15" s="19"/>
      <c r="K15" s="19"/>
      <c r="L15" s="19"/>
      <c r="M15" s="19"/>
      <c r="N15" s="19"/>
      <c r="O15" s="19"/>
      <c r="P15" s="19"/>
    </row>
    <row r="16" spans="1:16" ht="16" x14ac:dyDescent="0.2">
      <c r="A16" s="19"/>
      <c r="B16" s="22" t="s">
        <v>33</v>
      </c>
      <c r="D16" s="19"/>
      <c r="E16" s="19"/>
      <c r="F16" s="19"/>
      <c r="G16" s="19"/>
      <c r="H16" s="19"/>
      <c r="I16" s="19"/>
      <c r="J16" s="19"/>
      <c r="K16" s="19"/>
      <c r="L16" s="19"/>
      <c r="M16" s="19"/>
      <c r="N16" s="19"/>
      <c r="O16" s="19"/>
      <c r="P16" s="19"/>
    </row>
    <row r="17" spans="1:22" ht="16" x14ac:dyDescent="0.2">
      <c r="A17" s="19"/>
      <c r="B17" s="22" t="s">
        <v>34</v>
      </c>
      <c r="D17" s="19"/>
      <c r="E17" s="19"/>
      <c r="F17" s="19"/>
      <c r="G17" s="19"/>
      <c r="H17" s="19"/>
      <c r="I17" s="19"/>
      <c r="J17" s="19"/>
      <c r="K17" s="19"/>
      <c r="L17" s="19"/>
      <c r="M17" s="19"/>
      <c r="N17" s="19"/>
      <c r="O17" s="19"/>
      <c r="P17" s="19"/>
    </row>
    <row r="18" spans="1:22" ht="16" x14ac:dyDescent="0.2">
      <c r="A18" s="19"/>
      <c r="B18" s="22" t="s">
        <v>35</v>
      </c>
      <c r="D18" s="19"/>
      <c r="E18" s="19"/>
      <c r="F18" s="19"/>
      <c r="G18" s="19"/>
      <c r="H18" s="19"/>
      <c r="I18" s="19"/>
      <c r="J18" s="19"/>
      <c r="K18" s="19"/>
      <c r="L18" s="19"/>
      <c r="M18" s="19"/>
      <c r="N18" s="19"/>
      <c r="O18" s="19"/>
      <c r="P18" s="19"/>
    </row>
    <row r="19" spans="1:22" ht="16" x14ac:dyDescent="0.2">
      <c r="A19" s="19"/>
      <c r="B19" s="22" t="s">
        <v>140</v>
      </c>
      <c r="D19" s="19"/>
      <c r="E19" s="19"/>
      <c r="F19" s="19"/>
      <c r="G19" s="19"/>
      <c r="H19" s="19"/>
      <c r="I19" s="19"/>
      <c r="J19" s="19"/>
      <c r="K19" s="19"/>
      <c r="L19" s="19"/>
      <c r="M19" s="19"/>
      <c r="N19" s="19"/>
      <c r="O19" s="19"/>
      <c r="P19" s="19"/>
    </row>
    <row r="20" spans="1:22" ht="16" x14ac:dyDescent="0.2">
      <c r="A20" s="19"/>
      <c r="B20" s="22" t="s">
        <v>37</v>
      </c>
      <c r="D20" s="19"/>
      <c r="E20" s="19"/>
      <c r="F20" s="19"/>
      <c r="G20" s="19"/>
      <c r="H20" s="19"/>
      <c r="I20" s="19"/>
      <c r="J20" s="19"/>
      <c r="K20" s="19"/>
      <c r="L20" s="19"/>
      <c r="M20" s="19"/>
      <c r="N20" s="19"/>
      <c r="O20" s="19"/>
      <c r="P20" s="19"/>
    </row>
    <row r="21" spans="1:22" ht="16" x14ac:dyDescent="0.2">
      <c r="A21" s="19"/>
      <c r="B21" s="22" t="s">
        <v>36</v>
      </c>
      <c r="D21" s="19"/>
      <c r="E21" s="19"/>
      <c r="F21" s="19"/>
      <c r="G21" s="19"/>
      <c r="H21" s="19"/>
      <c r="I21" s="19"/>
      <c r="J21" s="19"/>
      <c r="K21" s="19"/>
      <c r="L21" s="19"/>
      <c r="M21" s="19"/>
      <c r="N21" s="19"/>
      <c r="O21" s="19"/>
      <c r="P21" s="19"/>
    </row>
    <row r="22" spans="1:22" ht="51.75" customHeight="1" x14ac:dyDescent="0.2">
      <c r="A22" s="218" t="s">
        <v>147</v>
      </c>
      <c r="B22" s="269" t="s">
        <v>148</v>
      </c>
      <c r="C22" s="269"/>
      <c r="D22" s="269"/>
      <c r="E22" s="269"/>
    </row>
    <row r="23" spans="1:22" ht="24" customHeight="1" x14ac:dyDescent="0.2">
      <c r="A23" s="218"/>
      <c r="B23" s="269" t="s">
        <v>149</v>
      </c>
      <c r="C23" s="269"/>
      <c r="D23" s="269"/>
      <c r="E23" s="269"/>
    </row>
    <row r="24" spans="1:22" ht="17" thickBot="1" x14ac:dyDescent="0.25">
      <c r="A24" s="15"/>
      <c r="B24" s="16"/>
      <c r="C24" s="15"/>
      <c r="D24" s="15"/>
      <c r="E24" s="15"/>
      <c r="G24" s="15"/>
      <c r="H24" s="15"/>
      <c r="I24" s="15"/>
      <c r="J24" s="15"/>
      <c r="K24" s="15"/>
      <c r="L24" s="15"/>
      <c r="M24" s="15"/>
      <c r="N24" s="15"/>
      <c r="O24" s="15"/>
      <c r="P24" s="15"/>
      <c r="Q24" s="15"/>
      <c r="R24" s="15"/>
      <c r="S24" s="15"/>
      <c r="T24" s="15"/>
      <c r="U24" s="15"/>
      <c r="V24" s="15"/>
    </row>
    <row r="25" spans="1:22" ht="16" thickBot="1" x14ac:dyDescent="0.25">
      <c r="A25" s="272" t="s">
        <v>151</v>
      </c>
      <c r="B25" s="273"/>
      <c r="D25" s="267" t="s">
        <v>150</v>
      </c>
      <c r="E25" s="268"/>
      <c r="F25" s="38"/>
    </row>
    <row r="26" spans="1:22" ht="16" x14ac:dyDescent="0.2">
      <c r="A26" s="265" t="s">
        <v>61</v>
      </c>
      <c r="B26" s="266"/>
      <c r="D26" s="205" t="s">
        <v>78</v>
      </c>
      <c r="E26" s="191" t="s">
        <v>79</v>
      </c>
    </row>
    <row r="27" spans="1:22" ht="45" x14ac:dyDescent="0.2">
      <c r="A27" s="203" t="s">
        <v>64</v>
      </c>
      <c r="B27" s="202" t="s">
        <v>43</v>
      </c>
      <c r="C27" s="39"/>
      <c r="D27" s="206" t="s">
        <v>90</v>
      </c>
      <c r="E27" s="192" t="s">
        <v>91</v>
      </c>
      <c r="G27" s="37"/>
      <c r="H27" s="37"/>
      <c r="I27" s="37"/>
      <c r="J27" s="37"/>
      <c r="K27" s="37"/>
      <c r="L27" s="37"/>
      <c r="M27" s="37"/>
      <c r="N27" s="37"/>
      <c r="O27" s="37"/>
      <c r="P27" s="37"/>
      <c r="Q27" s="37"/>
      <c r="R27" s="37"/>
      <c r="S27" s="37"/>
      <c r="T27" s="37"/>
      <c r="U27" s="37"/>
      <c r="V27" s="37"/>
    </row>
    <row r="28" spans="1:22" ht="41.25" customHeight="1" x14ac:dyDescent="0.2">
      <c r="A28" s="203" t="s">
        <v>62</v>
      </c>
      <c r="B28" s="196" t="s">
        <v>44</v>
      </c>
      <c r="D28" s="207" t="s">
        <v>86</v>
      </c>
      <c r="E28" s="193" t="s">
        <v>87</v>
      </c>
    </row>
    <row r="29" spans="1:22" ht="71" thickBot="1" x14ac:dyDescent="0.25">
      <c r="A29" s="204" t="s">
        <v>65</v>
      </c>
      <c r="B29" s="201" t="s">
        <v>45</v>
      </c>
      <c r="D29" s="206" t="s">
        <v>88</v>
      </c>
      <c r="E29" s="192" t="s">
        <v>89</v>
      </c>
    </row>
    <row r="30" spans="1:22" ht="42" customHeight="1" x14ac:dyDescent="0.2">
      <c r="D30" s="208" t="s">
        <v>82</v>
      </c>
      <c r="E30" s="194" t="s">
        <v>83</v>
      </c>
    </row>
    <row r="31" spans="1:22" ht="19" x14ac:dyDescent="0.2">
      <c r="A31" s="223"/>
      <c r="B31" s="199"/>
      <c r="C31" s="200"/>
      <c r="D31" s="209" t="s">
        <v>96</v>
      </c>
      <c r="E31" s="193" t="s">
        <v>97</v>
      </c>
    </row>
    <row r="32" spans="1:22" ht="48" customHeight="1" x14ac:dyDescent="0.2">
      <c r="A32" s="224"/>
      <c r="B32" s="198"/>
      <c r="D32" s="206" t="s">
        <v>99</v>
      </c>
      <c r="E32" s="193" t="s">
        <v>93</v>
      </c>
    </row>
    <row r="33" spans="1:22" ht="16" x14ac:dyDescent="0.2">
      <c r="A33" s="225"/>
      <c r="B33" s="40"/>
      <c r="C33" s="41"/>
      <c r="D33" s="208" t="s">
        <v>98</v>
      </c>
      <c r="E33" s="192" t="s">
        <v>92</v>
      </c>
    </row>
    <row r="34" spans="1:22" ht="45" x14ac:dyDescent="0.2">
      <c r="A34" s="129"/>
      <c r="D34" s="208" t="s">
        <v>80</v>
      </c>
      <c r="E34" s="194" t="s">
        <v>81</v>
      </c>
    </row>
    <row r="35" spans="1:22" ht="32" x14ac:dyDescent="0.2">
      <c r="A35" s="129"/>
      <c r="D35" s="206" t="s">
        <v>84</v>
      </c>
      <c r="E35" s="192" t="s">
        <v>85</v>
      </c>
    </row>
    <row r="36" spans="1:22" ht="17" thickBot="1" x14ac:dyDescent="0.25">
      <c r="A36" s="129"/>
      <c r="D36" s="210" t="s">
        <v>94</v>
      </c>
      <c r="E36" s="195" t="s">
        <v>95</v>
      </c>
    </row>
    <row r="37" spans="1:22" x14ac:dyDescent="0.2">
      <c r="A37" s="197"/>
      <c r="B37" s="226"/>
    </row>
    <row r="38" spans="1:22" x14ac:dyDescent="0.2">
      <c r="A38" s="197"/>
    </row>
    <row r="39" spans="1:22" x14ac:dyDescent="0.2">
      <c r="A39" s="197"/>
    </row>
    <row r="40" spans="1:22" x14ac:dyDescent="0.2">
      <c r="A40" s="197"/>
    </row>
    <row r="46" spans="1:22" x14ac:dyDescent="0.2">
      <c r="B46" s="18"/>
      <c r="C46" s="18"/>
      <c r="D46" s="18"/>
      <c r="E46" s="18"/>
      <c r="G46" s="18"/>
      <c r="H46" s="18"/>
      <c r="I46" s="18"/>
      <c r="J46" s="18"/>
      <c r="K46" s="18"/>
      <c r="L46" s="18"/>
      <c r="M46" s="18"/>
      <c r="N46" s="18"/>
      <c r="O46" s="18"/>
      <c r="P46" s="18"/>
      <c r="Q46" s="18"/>
      <c r="R46" s="18"/>
      <c r="S46" s="18"/>
      <c r="T46" s="18"/>
      <c r="U46" s="18"/>
      <c r="V46" s="18"/>
    </row>
  </sheetData>
  <sortState ref="D3:E13">
    <sortCondition ref="D3:D13"/>
  </sortState>
  <mergeCells count="7">
    <mergeCell ref="B12:E12"/>
    <mergeCell ref="A25:B25"/>
    <mergeCell ref="A26:B26"/>
    <mergeCell ref="D25:E25"/>
    <mergeCell ref="B22:E22"/>
    <mergeCell ref="B23:E23"/>
    <mergeCell ref="B13:D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M43"/>
  <sheetViews>
    <sheetView zoomScale="80" zoomScaleNormal="80" zoomScalePageLayoutView="80" workbookViewId="0">
      <selection activeCell="C17" sqref="C17"/>
    </sheetView>
  </sheetViews>
  <sheetFormatPr baseColWidth="10" defaultColWidth="8.6640625" defaultRowHeight="15" x14ac:dyDescent="0.2"/>
  <cols>
    <col min="1" max="1" width="8.6640625" style="7"/>
    <col min="2" max="2" width="16.5" style="7" customWidth="1"/>
    <col min="3" max="3" width="34.83203125" style="17" customWidth="1"/>
    <col min="4" max="4" width="48.6640625" style="17" customWidth="1"/>
    <col min="5" max="5" width="26" style="7" customWidth="1"/>
    <col min="6" max="6" width="32.6640625" style="7" customWidth="1"/>
    <col min="7" max="7" width="30.83203125" style="7" customWidth="1"/>
    <col min="8" max="8" width="27.5" style="7" customWidth="1"/>
    <col min="9" max="9" width="22.33203125" style="7" customWidth="1"/>
    <col min="10" max="10" width="13.5" style="7" customWidth="1"/>
    <col min="11" max="11" width="13.33203125" style="7" customWidth="1"/>
    <col min="12" max="12" width="16" style="7" customWidth="1"/>
    <col min="13" max="13" width="19.5" style="7" customWidth="1"/>
    <col min="14" max="14" width="27" style="7" customWidth="1"/>
    <col min="15" max="15" width="19.83203125" style="4" customWidth="1"/>
    <col min="16" max="16" width="31.1640625" style="7" customWidth="1"/>
    <col min="30" max="30" width="32.83203125" customWidth="1"/>
    <col min="32" max="32" width="12.33203125" customWidth="1"/>
    <col min="38" max="38" width="15.33203125" customWidth="1"/>
    <col min="39" max="39" width="12.33203125" customWidth="1"/>
    <col min="40" max="40" width="12.6640625" style="4" customWidth="1"/>
    <col min="41" max="16384" width="8.6640625" style="4"/>
  </cols>
  <sheetData>
    <row r="1" spans="1:39" ht="16" thickBot="1" x14ac:dyDescent="0.25">
      <c r="A1" s="278" t="s">
        <v>0</v>
      </c>
      <c r="B1" s="277" t="s">
        <v>1</v>
      </c>
      <c r="C1" s="277" t="s">
        <v>5</v>
      </c>
      <c r="D1" s="277" t="s">
        <v>4</v>
      </c>
      <c r="E1" s="280" t="s">
        <v>49</v>
      </c>
      <c r="F1" s="281"/>
      <c r="G1" s="278"/>
      <c r="H1" s="283" t="s">
        <v>51</v>
      </c>
      <c r="I1" s="284"/>
      <c r="J1" s="284"/>
      <c r="K1" s="279"/>
      <c r="L1" s="277" t="s">
        <v>46</v>
      </c>
      <c r="M1" s="277" t="s">
        <v>50</v>
      </c>
      <c r="N1" s="277" t="s">
        <v>66</v>
      </c>
      <c r="O1" s="275" t="s">
        <v>109</v>
      </c>
      <c r="P1" s="275" t="s">
        <v>7</v>
      </c>
    </row>
    <row r="2" spans="1:39" s="15" customFormat="1" ht="75.75" customHeight="1" thickBot="1" x14ac:dyDescent="0.25">
      <c r="A2" s="279"/>
      <c r="B2" s="276"/>
      <c r="C2" s="276"/>
      <c r="D2" s="276"/>
      <c r="E2" s="10" t="s">
        <v>71</v>
      </c>
      <c r="F2" s="10" t="s">
        <v>70</v>
      </c>
      <c r="G2" s="10" t="s">
        <v>48</v>
      </c>
      <c r="H2" s="11" t="s">
        <v>47</v>
      </c>
      <c r="I2" s="11" t="s">
        <v>102</v>
      </c>
      <c r="J2" s="11" t="s">
        <v>42</v>
      </c>
      <c r="K2" s="11" t="s">
        <v>41</v>
      </c>
      <c r="L2" s="276" t="s">
        <v>46</v>
      </c>
      <c r="M2" s="276"/>
      <c r="N2" s="276"/>
      <c r="O2" s="276"/>
      <c r="P2" s="276"/>
    </row>
    <row r="3" spans="1:39" s="15" customFormat="1" ht="47.25" customHeight="1" thickBot="1" x14ac:dyDescent="0.25">
      <c r="A3" s="8" t="s">
        <v>15</v>
      </c>
      <c r="B3" s="9" t="s">
        <v>54</v>
      </c>
      <c r="C3" s="9" t="s">
        <v>16</v>
      </c>
      <c r="D3" s="9" t="s">
        <v>16</v>
      </c>
      <c r="E3" s="9" t="s">
        <v>16</v>
      </c>
      <c r="F3" s="9" t="s">
        <v>16</v>
      </c>
      <c r="G3" s="9" t="s">
        <v>16</v>
      </c>
      <c r="H3" s="9" t="s">
        <v>157</v>
      </c>
      <c r="I3" s="9" t="s">
        <v>156</v>
      </c>
      <c r="J3" s="9" t="s">
        <v>130</v>
      </c>
      <c r="K3" s="9" t="s">
        <v>131</v>
      </c>
      <c r="L3" s="9" t="s">
        <v>132</v>
      </c>
      <c r="M3" s="9" t="s">
        <v>158</v>
      </c>
      <c r="N3" s="9" t="s">
        <v>133</v>
      </c>
      <c r="O3" s="9" t="s">
        <v>134</v>
      </c>
      <c r="P3" s="174" t="s">
        <v>16</v>
      </c>
      <c r="S3" s="61"/>
      <c r="T3" s="62" t="s">
        <v>103</v>
      </c>
      <c r="U3" s="62" t="s">
        <v>104</v>
      </c>
      <c r="AD3" s="88" t="s">
        <v>47</v>
      </c>
      <c r="AE3" s="94" t="s">
        <v>2</v>
      </c>
      <c r="AF3" s="95" t="s">
        <v>14</v>
      </c>
      <c r="AG3" s="96" t="s">
        <v>20</v>
      </c>
      <c r="AH3" s="95" t="s">
        <v>111</v>
      </c>
      <c r="AK3" s="61" t="s">
        <v>153</v>
      </c>
      <c r="AL3" s="62" t="s">
        <v>154</v>
      </c>
      <c r="AM3" s="62" t="s">
        <v>155</v>
      </c>
    </row>
    <row r="4" spans="1:39" ht="24.75" customHeight="1" thickBot="1" x14ac:dyDescent="0.25">
      <c r="A4" s="5">
        <v>2017</v>
      </c>
      <c r="B4" s="124" t="s">
        <v>2</v>
      </c>
      <c r="C4" s="125" t="s">
        <v>21</v>
      </c>
      <c r="D4" s="12" t="s">
        <v>22</v>
      </c>
      <c r="E4" s="124" t="s">
        <v>75</v>
      </c>
      <c r="F4" s="124" t="s">
        <v>73</v>
      </c>
      <c r="G4" s="124" t="s">
        <v>55</v>
      </c>
      <c r="H4" s="148" t="s">
        <v>78</v>
      </c>
      <c r="I4" s="149" t="s">
        <v>101</v>
      </c>
      <c r="J4" s="150" t="s">
        <v>56</v>
      </c>
      <c r="K4" s="150" t="s">
        <v>57</v>
      </c>
      <c r="L4" s="150" t="s">
        <v>57</v>
      </c>
      <c r="M4" s="150" t="s">
        <v>60</v>
      </c>
      <c r="N4" s="150"/>
      <c r="O4" s="150" t="s">
        <v>56</v>
      </c>
      <c r="P4" s="151"/>
      <c r="S4" s="63" t="s">
        <v>2</v>
      </c>
      <c r="T4" s="64">
        <f>COUNTIFS(PARTNERORG, "&lt;&gt;", PARTNERTERM, "*Spring*")</f>
        <v>0</v>
      </c>
      <c r="U4" s="64">
        <f>COUNTIFS(PARTNERORG, "&lt;&gt;", PARTNERTERM, "*Spring*", PARTNERUNIQ, "Yes")</f>
        <v>0</v>
      </c>
      <c r="AD4" s="89" t="s">
        <v>78</v>
      </c>
      <c r="AE4" s="97">
        <f>COUNTIFS(PARTNERTYPE, "Academic Institution", PARTNERTERM, "*Spring*")</f>
        <v>0</v>
      </c>
      <c r="AF4" s="98">
        <f>COUNTIFS(PARTNERTYPE, "Academic Institution", PARTNERTERM, "*Summer*")</f>
        <v>0</v>
      </c>
      <c r="AG4" s="99">
        <f>COUNTIFS(PARTNERTYPE, "Academic Institution", PARTNERTERM, "*Fall*")</f>
        <v>0</v>
      </c>
      <c r="AH4" s="99">
        <f>SUM(AE4:AG4)</f>
        <v>0</v>
      </c>
      <c r="AK4" s="63" t="s">
        <v>2</v>
      </c>
      <c r="AL4" s="64">
        <f>COUNTIFS(PARTNERORG, "&lt;&gt;", PARTNERTERM, "*Spring*", PARTNERSTATUS, "*Continued*", PARTNERUNIQ, "*Yes*")</f>
        <v>0</v>
      </c>
      <c r="AM4" s="64">
        <f>COUNTIFS(PARTNERORG, "&lt;&gt;", PARTNERTERM, "*Spring*", PARTNERUNIQ, "Yes", PARTNERSTATUS, "*New*", PARTNERUNIQ, "*Yes*")</f>
        <v>0</v>
      </c>
    </row>
    <row r="5" spans="1:39" ht="17" thickBot="1" x14ac:dyDescent="0.25">
      <c r="A5" s="188">
        <v>2017</v>
      </c>
      <c r="B5" s="188" t="s">
        <v>2</v>
      </c>
      <c r="C5" s="189" t="s">
        <v>21</v>
      </c>
      <c r="D5" s="189" t="s">
        <v>59</v>
      </c>
      <c r="E5" s="188" t="s">
        <v>74</v>
      </c>
      <c r="F5" s="188" t="s">
        <v>72</v>
      </c>
      <c r="G5" s="188" t="s">
        <v>58</v>
      </c>
      <c r="H5" s="187" t="s">
        <v>82</v>
      </c>
      <c r="I5" s="185" t="s">
        <v>100</v>
      </c>
      <c r="J5" s="185" t="s">
        <v>56</v>
      </c>
      <c r="K5" s="185" t="s">
        <v>57</v>
      </c>
      <c r="L5" s="185" t="s">
        <v>56</v>
      </c>
      <c r="M5" s="185" t="s">
        <v>40</v>
      </c>
      <c r="N5" s="185"/>
      <c r="O5" s="185" t="s">
        <v>57</v>
      </c>
      <c r="P5" s="185"/>
      <c r="S5" s="65" t="s">
        <v>14</v>
      </c>
      <c r="T5" s="66">
        <f>COUNTIFS(PARTNERORG, "&lt;&gt;", PARTNERTERM, "*Summer*")</f>
        <v>0</v>
      </c>
      <c r="U5" s="66">
        <f>COUNTIFS(PARTNERORG, "&lt;&gt;", PARTNERTERM, "*Summer*", PARTNERUNIQ, "Yes")</f>
        <v>0</v>
      </c>
      <c r="AD5" s="90" t="s">
        <v>90</v>
      </c>
      <c r="AE5" s="100">
        <f>COUNTIFS(PARTNERTYPE, "Consortium", PARTNERTERM, "*Spring*")</f>
        <v>0</v>
      </c>
      <c r="AF5" s="101">
        <f>COUNTIFS(PARTNERTYPE, "Consortium", PARTNERTERM, "*Summer*")</f>
        <v>0</v>
      </c>
      <c r="AG5" s="102">
        <f>COUNTIFS(PARTNERTYPE, "Consortium", PARTNERTERM, "*Fall*")</f>
        <v>0</v>
      </c>
      <c r="AH5" s="102">
        <f t="shared" ref="AH5:AH16" si="0">SUM(AE5:AG5)</f>
        <v>0</v>
      </c>
      <c r="AK5" s="65" t="s">
        <v>14</v>
      </c>
      <c r="AL5" s="66">
        <f>COUNTIFS(PARTNERORG, "&lt;&gt;", PARTNERTERM, "*Summer*", PARTNERSTATUS, "*Continued*", PARTNERUNIQ, "*Yes*")</f>
        <v>0</v>
      </c>
      <c r="AM5" s="66">
        <f>COUNTIFS(PARTNERORG, "&lt;&gt;", PARTNERTERM, "*Summer*", PARTNERUNIQ, "Yes", PARTNERSTATUS, "*New*", PARTNERUNIQ, "*Yes*")</f>
        <v>0</v>
      </c>
    </row>
    <row r="6" spans="1:39" s="37" customFormat="1" ht="13.5" customHeight="1" thickBot="1" x14ac:dyDescent="0.25">
      <c r="A6" s="282" t="s">
        <v>77</v>
      </c>
      <c r="B6" s="282"/>
      <c r="C6" s="53"/>
      <c r="D6" s="167"/>
      <c r="E6" s="167"/>
      <c r="F6" s="167"/>
      <c r="G6" s="167"/>
      <c r="H6" s="167"/>
      <c r="I6" s="53"/>
      <c r="J6" s="54"/>
      <c r="K6" s="54"/>
      <c r="L6" s="186"/>
      <c r="M6" s="186"/>
      <c r="N6" s="186"/>
      <c r="O6" s="54"/>
      <c r="P6" s="152"/>
      <c r="S6" s="62" t="s">
        <v>20</v>
      </c>
      <c r="T6" s="67">
        <f>COUNTIFS(PARTNERORG, "&lt;&gt;", PARTNERTERM, "*Fall*")</f>
        <v>0</v>
      </c>
      <c r="U6" s="67">
        <f>COUNTIFS(PARTNERORG, "&lt;&gt;", PARTNERTERM, "*Fall*", PARTNERUNIQ, "Yes")</f>
        <v>0</v>
      </c>
      <c r="AD6" s="91" t="s">
        <v>86</v>
      </c>
      <c r="AE6" s="103">
        <f>COUNTIFS(PARTNERTYPE, "Federal/Central Government", PARTNERTERM, "*Spring*")</f>
        <v>0</v>
      </c>
      <c r="AF6" s="104">
        <f>COUNTIFS(PARTNERTYPE, "Federal/Central Government", PARTNERTERM, "*Summer*")</f>
        <v>0</v>
      </c>
      <c r="AG6" s="105">
        <f>COUNTIFS(PARTNERTYPE, "Federal/Central Government", PARTNERTERM, "*Fall*")</f>
        <v>0</v>
      </c>
      <c r="AH6" s="106">
        <f t="shared" si="0"/>
        <v>0</v>
      </c>
      <c r="AK6" s="62" t="s">
        <v>20</v>
      </c>
      <c r="AL6" s="67">
        <f>COUNTIFS(PARTNERORG, "&lt;&gt;", PARTNERTERM, "*Fall*", PARTNERSTATUS, "*Continued*", PARTNERUNIQ, "*Yes*")</f>
        <v>0</v>
      </c>
      <c r="AM6" s="67">
        <f>COUNTIFS(PARTNERORG, "&lt;&gt;", PARTNERTERM, "*Fall*", PARTNERUNIQ, "Yes", PARTNERSTATUS, "*New*", PARTNERUNIQ, "*Yes*")</f>
        <v>0</v>
      </c>
    </row>
    <row r="7" spans="1:39" s="243" customFormat="1" ht="17" thickBot="1" x14ac:dyDescent="0.25">
      <c r="A7" s="229"/>
      <c r="B7" s="230"/>
      <c r="C7" s="229"/>
      <c r="D7" s="229"/>
      <c r="E7" s="231"/>
      <c r="F7" s="231"/>
      <c r="G7" s="158"/>
      <c r="H7" s="233"/>
      <c r="I7" s="233"/>
      <c r="J7" s="231"/>
      <c r="K7" s="231"/>
      <c r="L7" s="231"/>
      <c r="M7" s="233"/>
      <c r="N7" s="231"/>
      <c r="O7" s="231"/>
      <c r="P7" s="231"/>
      <c r="S7" s="68" t="s">
        <v>112</v>
      </c>
      <c r="T7" s="69">
        <f>COUNTIFS(PARTNERORG, "&lt;&gt;")</f>
        <v>0</v>
      </c>
      <c r="U7" s="69">
        <f>COUNTIFS(PARTNERUNIQ, "*Yes*")</f>
        <v>0</v>
      </c>
      <c r="AD7" s="244" t="s">
        <v>88</v>
      </c>
      <c r="AE7" s="234">
        <f>COUNTIFS(PARTNERTYPE, "Intergovernmental Organization", PARTNERTERM, "*Spring*")</f>
        <v>0</v>
      </c>
      <c r="AF7" s="235">
        <f>COUNTIFS(PARTNERTYPE, "Intergovernmental Organization", PARTNERTERM, "*Summer*")</f>
        <v>0</v>
      </c>
      <c r="AG7" s="236">
        <f>COUNTIFS(PARTNERTYPE, "Intergovernmental Organization", PARTNERTERM, "*Fall*")</f>
        <v>0</v>
      </c>
      <c r="AH7" s="236">
        <f t="shared" si="0"/>
        <v>0</v>
      </c>
      <c r="AK7" s="68" t="s">
        <v>112</v>
      </c>
      <c r="AL7" s="69">
        <f>COUNTIFS(PARTNERORG, "&lt;&gt;", PARTNERTERM, "&lt;&gt;", PARTNERSTATUS, "*Continued*", PARTNERUNIQ, "*Yes*")</f>
        <v>0</v>
      </c>
      <c r="AM7" s="69">
        <f>COUNTIFS(PARTNERORG, "&lt;&gt;", PARTNERTERM, "&lt;&gt;", PARTNERUNIQ, "Yes", PARTNERSTATUS, "*New*", PARTNERUNIQ, "*Yes*")</f>
        <v>0</v>
      </c>
    </row>
    <row r="8" spans="1:39" s="243" customFormat="1" ht="16" x14ac:dyDescent="0.2">
      <c r="A8" s="229"/>
      <c r="B8" s="230"/>
      <c r="C8" s="229"/>
      <c r="D8" s="229"/>
      <c r="E8" s="231"/>
      <c r="F8" s="231"/>
      <c r="G8" s="248"/>
      <c r="H8" s="237"/>
      <c r="I8" s="233"/>
      <c r="J8" s="231"/>
      <c r="K8" s="231"/>
      <c r="L8" s="231"/>
      <c r="M8" s="233"/>
      <c r="N8" s="231"/>
      <c r="O8" s="231"/>
      <c r="P8" s="231"/>
      <c r="S8" s="227"/>
      <c r="T8" s="228"/>
      <c r="U8" s="228"/>
      <c r="AD8" s="245"/>
      <c r="AE8" s="234"/>
      <c r="AF8" s="235"/>
      <c r="AG8" s="236"/>
      <c r="AH8" s="236"/>
      <c r="AK8" s="227"/>
      <c r="AL8" s="228"/>
      <c r="AM8" s="228"/>
    </row>
    <row r="9" spans="1:39" s="243" customFormat="1" ht="16" x14ac:dyDescent="0.2">
      <c r="A9" s="229"/>
      <c r="B9" s="230"/>
      <c r="C9" s="229"/>
      <c r="D9" s="229"/>
      <c r="E9" s="231"/>
      <c r="F9" s="231"/>
      <c r="G9" s="232"/>
      <c r="H9" s="237"/>
      <c r="I9" s="233"/>
      <c r="J9" s="231"/>
      <c r="K9" s="231"/>
      <c r="L9" s="231"/>
      <c r="M9" s="233"/>
      <c r="N9" s="231"/>
      <c r="O9" s="231"/>
      <c r="P9" s="231"/>
      <c r="S9" s="227"/>
      <c r="T9" s="228"/>
      <c r="U9" s="228"/>
      <c r="AD9" s="245"/>
      <c r="AE9" s="234"/>
      <c r="AF9" s="235"/>
      <c r="AG9" s="236"/>
      <c r="AH9" s="236"/>
      <c r="AK9" s="227"/>
      <c r="AL9" s="228"/>
      <c r="AM9" s="228"/>
    </row>
    <row r="10" spans="1:39" s="243" customFormat="1" ht="16" x14ac:dyDescent="0.2">
      <c r="A10" s="229"/>
      <c r="B10" s="230"/>
      <c r="C10" s="229"/>
      <c r="D10" s="246"/>
      <c r="E10" s="231"/>
      <c r="F10" s="231"/>
      <c r="G10" s="238"/>
      <c r="H10" s="239"/>
      <c r="I10" s="233"/>
      <c r="J10" s="231"/>
      <c r="K10" s="231"/>
      <c r="L10" s="231"/>
      <c r="M10" s="233"/>
      <c r="N10" s="231"/>
      <c r="O10" s="231"/>
      <c r="P10" s="231"/>
      <c r="AD10" s="245" t="s">
        <v>82</v>
      </c>
      <c r="AE10" s="240">
        <f>COUNTIFS(PARTNERTYPE, "Local Government", PARTNERTERM, "*Spring*")</f>
        <v>0</v>
      </c>
      <c r="AF10" s="241">
        <f>COUNTIFS(PARTNERTYPE, "Local Government", PARTNERTERM, "*Summer*")</f>
        <v>0</v>
      </c>
      <c r="AG10" s="242">
        <f>COUNTIFS(PARTNERTYPE, "Local Government", PARTNERTERM, "*Fall*")</f>
        <v>0</v>
      </c>
      <c r="AH10" s="242">
        <f t="shared" si="0"/>
        <v>0</v>
      </c>
    </row>
    <row r="11" spans="1:39" s="243" customFormat="1" ht="16" x14ac:dyDescent="0.2">
      <c r="A11" s="229"/>
      <c r="B11" s="230"/>
      <c r="C11" s="229"/>
      <c r="D11" s="229"/>
      <c r="E11" s="231"/>
      <c r="F11" s="231"/>
      <c r="G11" s="238"/>
      <c r="H11" s="239"/>
      <c r="I11" s="233"/>
      <c r="J11" s="231"/>
      <c r="K11" s="231"/>
      <c r="L11" s="231"/>
      <c r="M11" s="233"/>
      <c r="N11" s="231"/>
      <c r="O11" s="231"/>
      <c r="P11" s="231"/>
      <c r="AD11" s="247" t="s">
        <v>96</v>
      </c>
      <c r="AE11" s="234">
        <f>COUNTIFS(PARTNERTYPE, "Miscellaneous/Other", PARTNERTERM, "*Spring*")</f>
        <v>0</v>
      </c>
      <c r="AF11" s="235">
        <f>COUNTIFS(PARTNERTYPE, "Miscellaneous/Other", PARTNERTERM, "*Summer*")</f>
        <v>0</v>
      </c>
      <c r="AG11" s="236">
        <f>COUNTIFS(PARTNERTYPE, "Miscellaneous/Other", PARTNERTERM, "*Fall*")</f>
        <v>0</v>
      </c>
      <c r="AH11" s="236">
        <f t="shared" si="0"/>
        <v>0</v>
      </c>
    </row>
    <row r="12" spans="1:39" ht="16" x14ac:dyDescent="0.2">
      <c r="A12" s="131"/>
      <c r="B12" s="136"/>
      <c r="C12" s="131"/>
      <c r="D12" s="160"/>
      <c r="E12" s="153"/>
      <c r="F12" s="153"/>
      <c r="G12" s="159"/>
      <c r="H12" s="157"/>
      <c r="I12" s="157"/>
      <c r="J12" s="153"/>
      <c r="K12" s="153"/>
      <c r="L12" s="153"/>
      <c r="M12" s="220"/>
      <c r="N12" s="153"/>
      <c r="O12" s="153"/>
      <c r="P12" s="153"/>
      <c r="AD12" s="90" t="s">
        <v>98</v>
      </c>
      <c r="AE12" s="107">
        <f>COUNTIFS(PARTNERTYPE, "Private Sector", PARTNERTERM, "*Spring*")</f>
        <v>0</v>
      </c>
      <c r="AF12" s="108">
        <f>COUNTIFS(PARTNERTYPE, "Private Sector", PARTNERTERM, "*Summer*")</f>
        <v>0</v>
      </c>
      <c r="AG12" s="106">
        <f>COUNTIFS(PARTNERTYPE, "Private Sector", PARTNERTERM, "*Fall*")</f>
        <v>0</v>
      </c>
      <c r="AH12" s="106">
        <f t="shared" si="0"/>
        <v>0</v>
      </c>
    </row>
    <row r="13" spans="1:39" ht="16" x14ac:dyDescent="0.2">
      <c r="A13" s="131"/>
      <c r="B13" s="136"/>
      <c r="C13" s="131"/>
      <c r="D13" s="160"/>
      <c r="E13" s="153"/>
      <c r="F13" s="153"/>
      <c r="G13" s="159"/>
      <c r="H13" s="157"/>
      <c r="I13" s="157"/>
      <c r="J13" s="153"/>
      <c r="K13" s="153"/>
      <c r="L13" s="153"/>
      <c r="M13" s="220"/>
      <c r="N13" s="153"/>
      <c r="O13" s="153"/>
      <c r="P13" s="153"/>
      <c r="AD13" s="92" t="s">
        <v>99</v>
      </c>
      <c r="AE13" s="100">
        <f>COUNTIFS(PARTNERTYPE, "NGO", PARTNERTERM, "*Spring*")</f>
        <v>0</v>
      </c>
      <c r="AF13" s="101">
        <f>COUNTIFS(PARTNERTYPE, "NGO", PARTNERTERM, "*Summer*")</f>
        <v>0</v>
      </c>
      <c r="AG13" s="102">
        <f>COUNTIFS(PARTNERTYPE, "NGO", PARTNERTERM, "*Fall*")</f>
        <v>0</v>
      </c>
      <c r="AH13" s="102">
        <f t="shared" si="0"/>
        <v>0</v>
      </c>
    </row>
    <row r="14" spans="1:39" ht="16" x14ac:dyDescent="0.2">
      <c r="A14" s="131"/>
      <c r="B14" s="136"/>
      <c r="C14" s="131"/>
      <c r="D14" s="161"/>
      <c r="E14" s="153"/>
      <c r="F14" s="153"/>
      <c r="G14" s="158"/>
      <c r="H14" s="157"/>
      <c r="I14" s="157"/>
      <c r="J14" s="153"/>
      <c r="K14" s="153"/>
      <c r="L14" s="155"/>
      <c r="M14" s="220"/>
      <c r="N14" s="153"/>
      <c r="O14" s="153"/>
      <c r="P14" s="153"/>
      <c r="AD14" s="92" t="s">
        <v>80</v>
      </c>
      <c r="AE14" s="107">
        <f>COUNTIFS(PARTNERTYPE, "Research Institution", PARTNERTERM, "*Spring*")</f>
        <v>0</v>
      </c>
      <c r="AF14" s="108">
        <f>COUNTIFS(PARTNERTYPE, "Research Institution", PARTNERTERM, "*Summer*")</f>
        <v>0</v>
      </c>
      <c r="AG14" s="106">
        <f>COUNTIFS(PARTNERTYPE, "Research Institution", PARTNERTERM, "*Fall*")</f>
        <v>0</v>
      </c>
      <c r="AH14" s="106">
        <f t="shared" si="0"/>
        <v>0</v>
      </c>
    </row>
    <row r="15" spans="1:39" ht="16" x14ac:dyDescent="0.2">
      <c r="A15" s="131"/>
      <c r="B15" s="163"/>
      <c r="C15" s="131"/>
      <c r="D15" s="160"/>
      <c r="E15" s="153"/>
      <c r="F15" s="153"/>
      <c r="G15" s="158"/>
      <c r="H15" s="157"/>
      <c r="I15" s="157"/>
      <c r="J15" s="153"/>
      <c r="K15" s="153"/>
      <c r="L15" s="153"/>
      <c r="M15" s="220"/>
      <c r="N15" s="153"/>
      <c r="O15" s="153"/>
      <c r="P15" s="153"/>
      <c r="AD15" s="90" t="s">
        <v>84</v>
      </c>
      <c r="AE15" s="100">
        <f>COUNTIFS(PARTNERTYPE, "State/Provincial Government", PARTNERTERM, "*Spring*")</f>
        <v>0</v>
      </c>
      <c r="AF15" s="101">
        <f>COUNTIFS(PARTNERTYPE, "State/Provincial Government", PARTNERTERM, "*Summer*")</f>
        <v>0</v>
      </c>
      <c r="AG15" s="102">
        <f>COUNTIFS(PARTNERTYPE, "State/Provincial Government", PARTNERTERM, "*Fall*")</f>
        <v>0</v>
      </c>
      <c r="AH15" s="102">
        <f t="shared" si="0"/>
        <v>0</v>
      </c>
    </row>
    <row r="16" spans="1:39" ht="17" thickBot="1" x14ac:dyDescent="0.25">
      <c r="A16" s="131"/>
      <c r="B16" s="163"/>
      <c r="C16" s="131"/>
      <c r="D16" s="190"/>
      <c r="E16" s="153"/>
      <c r="F16" s="153"/>
      <c r="G16" s="158"/>
      <c r="H16" s="157"/>
      <c r="I16" s="157"/>
      <c r="J16" s="153"/>
      <c r="K16" s="153"/>
      <c r="L16" s="153"/>
      <c r="M16" s="220"/>
      <c r="N16" s="153"/>
      <c r="O16" s="153"/>
      <c r="P16" s="153"/>
      <c r="AD16" s="93" t="s">
        <v>94</v>
      </c>
      <c r="AE16" s="109">
        <f>COUNTIFS(PARTNERTYPE, "Tribal Entity", PARTNERTERM, "*Spring*")</f>
        <v>0</v>
      </c>
      <c r="AF16" s="110">
        <f>COUNTIFS(PARTNERTYPE, "Tribal Entity", PARTNERTERM, "*Summer*")</f>
        <v>0</v>
      </c>
      <c r="AG16" s="111">
        <f>COUNTIFS(PARTNERTYPE, "Tribal Entity", PARTNERTERM, "*Fall*")</f>
        <v>0</v>
      </c>
      <c r="AH16" s="111">
        <f t="shared" si="0"/>
        <v>0</v>
      </c>
    </row>
    <row r="17" spans="1:16" x14ac:dyDescent="0.2">
      <c r="A17" s="131"/>
      <c r="B17" s="163"/>
      <c r="C17" s="131"/>
      <c r="D17" s="160"/>
      <c r="E17" s="153"/>
      <c r="F17" s="153"/>
      <c r="G17" s="158"/>
      <c r="H17" s="157"/>
      <c r="I17" s="157"/>
      <c r="J17" s="153"/>
      <c r="K17" s="153"/>
      <c r="L17" s="153"/>
      <c r="M17" s="219"/>
      <c r="N17" s="153"/>
      <c r="O17" s="153"/>
      <c r="P17" s="153"/>
    </row>
    <row r="18" spans="1:16" x14ac:dyDescent="0.2">
      <c r="A18" s="131"/>
      <c r="B18" s="163"/>
      <c r="C18" s="131"/>
      <c r="D18" s="162"/>
      <c r="E18" s="153"/>
      <c r="F18" s="153"/>
      <c r="G18" s="158"/>
      <c r="H18" s="157"/>
      <c r="I18" s="157"/>
      <c r="J18" s="153"/>
      <c r="K18" s="153"/>
      <c r="L18" s="153"/>
      <c r="M18" s="165"/>
      <c r="N18" s="153"/>
      <c r="O18" s="154"/>
      <c r="P18" s="153"/>
    </row>
    <row r="19" spans="1:16" x14ac:dyDescent="0.2">
      <c r="A19" s="131"/>
      <c r="B19" s="163"/>
      <c r="C19" s="131"/>
      <c r="D19" s="160"/>
      <c r="E19" s="153"/>
      <c r="F19" s="153"/>
      <c r="G19" s="158"/>
      <c r="H19" s="157"/>
      <c r="I19" s="157"/>
      <c r="J19" s="153"/>
      <c r="K19" s="153"/>
      <c r="L19" s="153"/>
      <c r="M19" s="220"/>
      <c r="N19" s="153"/>
      <c r="O19" s="154"/>
      <c r="P19" s="153"/>
    </row>
    <row r="20" spans="1:16" x14ac:dyDescent="0.2">
      <c r="A20" s="153"/>
      <c r="B20" s="156"/>
      <c r="C20" s="160"/>
      <c r="D20" s="160"/>
      <c r="E20" s="153"/>
      <c r="F20" s="153"/>
      <c r="G20" s="153"/>
      <c r="H20" s="157"/>
      <c r="I20" s="157"/>
      <c r="J20" s="153"/>
      <c r="K20" s="153"/>
      <c r="L20" s="153"/>
      <c r="M20" s="219"/>
      <c r="N20" s="153"/>
      <c r="O20" s="154"/>
      <c r="P20" s="153"/>
    </row>
    <row r="21" spans="1:16" x14ac:dyDescent="0.2">
      <c r="A21" s="153"/>
      <c r="B21" s="156"/>
      <c r="C21" s="160"/>
      <c r="D21" s="160"/>
      <c r="E21" s="153"/>
      <c r="F21" s="153"/>
      <c r="G21" s="153"/>
      <c r="H21" s="157"/>
      <c r="I21" s="157"/>
      <c r="J21" s="153"/>
      <c r="K21" s="153"/>
      <c r="L21" s="153"/>
      <c r="M21" s="220"/>
      <c r="N21" s="153"/>
      <c r="O21" s="154"/>
      <c r="P21" s="153"/>
    </row>
    <row r="22" spans="1:16" x14ac:dyDescent="0.2">
      <c r="A22" s="153"/>
      <c r="B22" s="156"/>
      <c r="C22" s="160"/>
      <c r="D22" s="160"/>
      <c r="E22" s="153"/>
      <c r="F22" s="153"/>
      <c r="G22" s="153"/>
      <c r="H22" s="157"/>
      <c r="I22" s="157"/>
      <c r="J22" s="153"/>
      <c r="K22" s="153"/>
      <c r="L22" s="153"/>
      <c r="M22" s="220"/>
      <c r="N22" s="153"/>
      <c r="O22" s="154"/>
      <c r="P22" s="153"/>
    </row>
    <row r="23" spans="1:16" x14ac:dyDescent="0.2">
      <c r="A23" s="153"/>
      <c r="B23" s="156"/>
      <c r="C23" s="160"/>
      <c r="D23" s="160"/>
      <c r="E23" s="153"/>
      <c r="F23" s="153"/>
      <c r="G23" s="153"/>
      <c r="H23" s="157"/>
      <c r="I23" s="157"/>
      <c r="J23" s="153"/>
      <c r="K23" s="153"/>
      <c r="L23" s="153"/>
      <c r="M23" s="220"/>
      <c r="N23" s="153"/>
      <c r="O23" s="154"/>
      <c r="P23" s="153"/>
    </row>
    <row r="24" spans="1:16" x14ac:dyDescent="0.2">
      <c r="A24" s="153"/>
      <c r="B24" s="156"/>
      <c r="C24" s="160"/>
      <c r="D24" s="160"/>
      <c r="E24" s="153"/>
      <c r="F24" s="153"/>
      <c r="G24" s="153"/>
      <c r="H24" s="157"/>
      <c r="I24" s="157"/>
      <c r="J24" s="153"/>
      <c r="K24" s="153"/>
      <c r="L24" s="153"/>
      <c r="M24" s="219"/>
      <c r="N24" s="153"/>
      <c r="O24" s="154"/>
      <c r="P24" s="153"/>
    </row>
    <row r="25" spans="1:16" x14ac:dyDescent="0.2">
      <c r="A25" s="153"/>
      <c r="B25" s="156"/>
      <c r="C25" s="160"/>
      <c r="D25" s="160"/>
      <c r="E25" s="153"/>
      <c r="F25" s="153"/>
      <c r="G25" s="153"/>
      <c r="H25" s="157"/>
      <c r="I25" s="157"/>
      <c r="J25" s="153"/>
      <c r="K25" s="153"/>
      <c r="L25" s="153"/>
      <c r="M25" s="165"/>
      <c r="N25" s="153"/>
      <c r="O25" s="154"/>
      <c r="P25" s="153"/>
    </row>
    <row r="26" spans="1:16" x14ac:dyDescent="0.2">
      <c r="A26" s="153"/>
      <c r="B26" s="156"/>
      <c r="C26" s="160"/>
      <c r="D26" s="160"/>
      <c r="E26" s="153"/>
      <c r="F26" s="153"/>
      <c r="G26" s="153"/>
      <c r="H26" s="157"/>
      <c r="I26" s="157"/>
      <c r="J26" s="153"/>
      <c r="K26" s="153"/>
      <c r="L26" s="153"/>
      <c r="M26" s="220"/>
      <c r="N26" s="153"/>
      <c r="O26" s="154"/>
      <c r="P26" s="153"/>
    </row>
    <row r="27" spans="1:16" x14ac:dyDescent="0.2">
      <c r="A27" s="153"/>
      <c r="B27" s="156"/>
      <c r="C27" s="160"/>
      <c r="D27" s="160"/>
      <c r="E27" s="153"/>
      <c r="F27" s="153"/>
      <c r="G27" s="153"/>
      <c r="H27" s="157"/>
      <c r="I27" s="157"/>
      <c r="J27" s="153"/>
      <c r="K27" s="153"/>
      <c r="L27" s="153"/>
      <c r="M27" s="219"/>
      <c r="N27" s="153"/>
      <c r="O27" s="154"/>
      <c r="P27" s="153"/>
    </row>
    <row r="28" spans="1:16" x14ac:dyDescent="0.2">
      <c r="A28" s="153"/>
      <c r="B28" s="156"/>
      <c r="C28" s="160"/>
      <c r="D28" s="160"/>
      <c r="E28" s="153"/>
      <c r="F28" s="153"/>
      <c r="G28" s="153"/>
      <c r="H28" s="157"/>
      <c r="I28" s="157"/>
      <c r="J28" s="153"/>
      <c r="K28" s="153"/>
      <c r="L28" s="153"/>
      <c r="M28" s="165"/>
      <c r="N28" s="153"/>
      <c r="O28" s="154"/>
      <c r="P28" s="153"/>
    </row>
    <row r="29" spans="1:16" x14ac:dyDescent="0.2">
      <c r="A29" s="153"/>
      <c r="B29" s="156"/>
      <c r="C29" s="160"/>
      <c r="D29" s="160"/>
      <c r="E29" s="153"/>
      <c r="F29" s="153"/>
      <c r="G29" s="153"/>
      <c r="H29" s="157"/>
      <c r="I29" s="157"/>
      <c r="J29" s="153"/>
      <c r="K29" s="153"/>
      <c r="L29" s="153"/>
      <c r="M29" s="220"/>
      <c r="N29" s="153"/>
      <c r="O29" s="154"/>
      <c r="P29" s="153"/>
    </row>
    <row r="30" spans="1:16" x14ac:dyDescent="0.2">
      <c r="A30" s="153"/>
      <c r="B30" s="156"/>
      <c r="C30" s="160"/>
      <c r="D30" s="160"/>
      <c r="E30" s="153"/>
      <c r="F30" s="153"/>
      <c r="G30" s="153"/>
      <c r="H30" s="157"/>
      <c r="I30" s="157"/>
      <c r="J30" s="153"/>
      <c r="K30" s="153"/>
      <c r="L30" s="153"/>
      <c r="M30" s="220"/>
      <c r="N30" s="153"/>
      <c r="O30" s="154"/>
      <c r="P30" s="153"/>
    </row>
    <row r="31" spans="1:16" x14ac:dyDescent="0.2">
      <c r="A31" s="153"/>
      <c r="B31" s="156"/>
      <c r="C31" s="160"/>
      <c r="D31" s="160"/>
      <c r="E31" s="153"/>
      <c r="F31" s="153"/>
      <c r="G31" s="153"/>
      <c r="H31" s="157"/>
      <c r="I31" s="157"/>
      <c r="J31" s="153"/>
      <c r="K31" s="153"/>
      <c r="L31" s="153"/>
      <c r="M31" s="165"/>
      <c r="N31" s="153"/>
      <c r="O31" s="154"/>
      <c r="P31" s="153"/>
    </row>
    <row r="32" spans="1:16" x14ac:dyDescent="0.2">
      <c r="A32" s="153"/>
      <c r="B32" s="156"/>
      <c r="C32" s="160"/>
      <c r="D32" s="160"/>
      <c r="E32" s="153"/>
      <c r="F32" s="153"/>
      <c r="G32" s="153"/>
      <c r="H32" s="157"/>
      <c r="I32" s="157"/>
      <c r="J32" s="153"/>
      <c r="K32" s="153"/>
      <c r="L32" s="153"/>
      <c r="M32" s="165"/>
      <c r="N32" s="153"/>
      <c r="O32" s="154"/>
      <c r="P32" s="153"/>
    </row>
    <row r="33" spans="1:39" x14ac:dyDescent="0.2">
      <c r="A33" s="153"/>
      <c r="B33" s="156"/>
      <c r="C33" s="160"/>
      <c r="D33" s="160"/>
      <c r="E33" s="153"/>
      <c r="F33" s="153"/>
      <c r="G33" s="153"/>
      <c r="H33" s="157"/>
      <c r="I33" s="157"/>
      <c r="J33" s="153"/>
      <c r="K33" s="153"/>
      <c r="L33" s="153"/>
      <c r="M33" s="220"/>
      <c r="N33" s="153"/>
      <c r="O33" s="154"/>
      <c r="P33" s="153"/>
    </row>
    <row r="34" spans="1:39" x14ac:dyDescent="0.2">
      <c r="A34" s="153"/>
      <c r="B34" s="156"/>
      <c r="C34" s="160"/>
      <c r="D34" s="160"/>
      <c r="E34" s="153"/>
      <c r="F34" s="153"/>
      <c r="G34" s="153"/>
      <c r="H34" s="157"/>
      <c r="I34" s="157"/>
      <c r="J34" s="153"/>
      <c r="K34" s="153"/>
      <c r="L34" s="153"/>
      <c r="M34" s="164"/>
      <c r="N34" s="153"/>
      <c r="O34" s="154"/>
      <c r="P34" s="153"/>
    </row>
    <row r="35" spans="1:39" x14ac:dyDescent="0.2">
      <c r="A35" s="153"/>
      <c r="B35" s="156"/>
      <c r="C35" s="160"/>
      <c r="D35" s="160"/>
      <c r="E35" s="153"/>
      <c r="F35" s="153"/>
      <c r="G35" s="153"/>
      <c r="H35" s="157"/>
      <c r="I35" s="157"/>
      <c r="J35" s="153"/>
      <c r="K35" s="153"/>
      <c r="L35" s="153"/>
      <c r="M35" s="220"/>
      <c r="N35" s="153"/>
      <c r="O35" s="154"/>
      <c r="P35" s="153"/>
    </row>
    <row r="36" spans="1:39" x14ac:dyDescent="0.2">
      <c r="A36" s="153"/>
      <c r="B36" s="156"/>
      <c r="C36" s="160"/>
      <c r="D36" s="160"/>
      <c r="E36" s="153"/>
      <c r="F36" s="153"/>
      <c r="G36" s="153"/>
      <c r="H36" s="157"/>
      <c r="I36" s="157"/>
      <c r="J36" s="153"/>
      <c r="K36" s="156"/>
      <c r="L36" s="153"/>
      <c r="M36" s="164"/>
      <c r="N36" s="153"/>
      <c r="O36" s="154"/>
      <c r="P36" s="153"/>
    </row>
    <row r="37" spans="1:39" x14ac:dyDescent="0.2">
      <c r="A37" s="153"/>
      <c r="B37" s="156"/>
      <c r="C37" s="160"/>
      <c r="D37" s="160"/>
      <c r="E37" s="153"/>
      <c r="F37" s="153"/>
      <c r="G37" s="153"/>
      <c r="H37" s="157"/>
      <c r="I37" s="157"/>
      <c r="J37" s="153"/>
      <c r="K37" s="156"/>
      <c r="L37" s="156"/>
      <c r="M37" s="164"/>
      <c r="N37" s="153"/>
      <c r="O37" s="154"/>
      <c r="P37" s="153"/>
    </row>
    <row r="38" spans="1:39" x14ac:dyDescent="0.2">
      <c r="A38" s="153"/>
      <c r="B38" s="156"/>
      <c r="C38" s="160"/>
      <c r="D38" s="160"/>
      <c r="E38" s="153"/>
      <c r="F38" s="153"/>
      <c r="G38" s="153"/>
      <c r="H38" s="165"/>
      <c r="I38" s="166"/>
      <c r="J38" s="153"/>
      <c r="K38" s="156"/>
      <c r="L38" s="156"/>
      <c r="M38" s="219"/>
      <c r="N38" s="153"/>
      <c r="O38" s="154"/>
      <c r="P38" s="153"/>
    </row>
    <row r="39" spans="1:39" s="37" customFormat="1" ht="13.5" customHeight="1" x14ac:dyDescent="0.2">
      <c r="A39" s="274" t="s">
        <v>76</v>
      </c>
      <c r="B39" s="274"/>
      <c r="C39" s="53"/>
      <c r="D39" s="53"/>
      <c r="E39" s="53"/>
      <c r="F39" s="53"/>
      <c r="G39" s="53"/>
      <c r="H39" s="53"/>
      <c r="I39" s="167"/>
      <c r="J39" s="54"/>
      <c r="K39" s="54"/>
      <c r="L39" s="54"/>
      <c r="M39" s="54"/>
      <c r="N39" s="54"/>
      <c r="O39" s="54"/>
      <c r="P39" s="54"/>
    </row>
    <row r="40" spans="1:39" s="168" customFormat="1" ht="12" x14ac:dyDescent="0.2">
      <c r="B40" s="168" t="s">
        <v>105</v>
      </c>
      <c r="C40" s="169"/>
      <c r="D40" s="169" t="s">
        <v>106</v>
      </c>
      <c r="H40" s="168" t="s">
        <v>107</v>
      </c>
      <c r="I40" s="168" t="s">
        <v>108</v>
      </c>
      <c r="M40" s="168" t="s">
        <v>152</v>
      </c>
      <c r="O40" s="168" t="s">
        <v>110</v>
      </c>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row>
    <row r="43" spans="1:39" x14ac:dyDescent="0.2">
      <c r="K43" s="127"/>
    </row>
  </sheetData>
  <mergeCells count="13">
    <mergeCell ref="P1:P2"/>
    <mergeCell ref="M1:M2"/>
    <mergeCell ref="C1:C2"/>
    <mergeCell ref="L1:L2"/>
    <mergeCell ref="N1:N2"/>
    <mergeCell ref="H1:K1"/>
    <mergeCell ref="A39:B39"/>
    <mergeCell ref="O1:O2"/>
    <mergeCell ref="B1:B2"/>
    <mergeCell ref="A1:A2"/>
    <mergeCell ref="E1:G1"/>
    <mergeCell ref="D1:D2"/>
    <mergeCell ref="A6:B6"/>
  </mergeCells>
  <pageMargins left="0.7" right="0.7" top="0.75" bottom="0.75" header="0.3" footer="0.3"/>
  <pageSetup scale="26" orientation="portrait"/>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Title="Please select domestic status" error="Please select partner domestic status from the drop down menu: &quot;USA&quot; or &quot;International&quot; " promptTitle="Please select domestic status" prompt="from the drop down menu: &quot;USA&quot; or &quot;International&quot; ">
          <x14:formula1>
            <xm:f>'Ignore Me'!$A$20:$A$21</xm:f>
          </x14:formula1>
          <xm:sqref>I7:I38</xm:sqref>
        </x14:dataValidation>
        <x14:dataValidation type="list" allowBlank="1" showInputMessage="1" showErrorMessage="1" errorTitle="Please select partner type" error="Please select partner type from the drop down menu" promptTitle="Please select partner type" prompt="from the drop down menu. Refer to definitions partner type definitions for clarification of terms.">
          <x14:formula1>
            <xm:f>'Ignore Me'!$A$4:$A$14</xm:f>
          </x14:formula1>
          <xm:sqref>H7:H38</xm:sqref>
        </x14:dataValidation>
        <x14:dataValidation type="list" allowBlank="1" showInputMessage="1" showErrorMessage="1" errorTitle="Please select partner status" error="from drop down menu. Please see comment at top of column for further help." promptTitle="Please select partner status" prompt="from drop down menu">
          <x14:formula1>
            <xm:f>'Ignore Me'!$A$25:$A$26</xm:f>
          </x14:formula1>
          <xm:sqref>M7:M38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36"/>
  <sheetViews>
    <sheetView topLeftCell="A4" workbookViewId="0">
      <selection activeCell="B6" sqref="B6:I23"/>
    </sheetView>
  </sheetViews>
  <sheetFormatPr baseColWidth="10" defaultColWidth="8.6640625" defaultRowHeight="15" x14ac:dyDescent="0.2"/>
  <cols>
    <col min="1" max="1" width="8.6640625" style="2"/>
    <col min="2" max="2" width="23" style="2" customWidth="1"/>
    <col min="3" max="3" width="56.83203125" style="2" customWidth="1"/>
    <col min="4" max="4" width="48.1640625" style="2" bestFit="1" customWidth="1"/>
    <col min="5" max="5" width="55" style="2" bestFit="1" customWidth="1"/>
    <col min="6" max="6" width="29.1640625" style="253" customWidth="1"/>
    <col min="7" max="7" width="47.1640625" customWidth="1"/>
    <col min="8" max="8" width="24.83203125" customWidth="1"/>
  </cols>
  <sheetData>
    <row r="1" spans="1:9" s="116" customFormat="1" ht="20.25" customHeight="1" thickBot="1" x14ac:dyDescent="0.25">
      <c r="A1" s="112" t="s">
        <v>0</v>
      </c>
      <c r="B1" s="112" t="s">
        <v>1</v>
      </c>
      <c r="C1" s="112" t="s">
        <v>67</v>
      </c>
      <c r="D1" s="113" t="s">
        <v>8</v>
      </c>
      <c r="E1" s="113" t="s">
        <v>9</v>
      </c>
      <c r="F1" s="258" t="s">
        <v>68</v>
      </c>
      <c r="G1" s="114" t="s">
        <v>10</v>
      </c>
      <c r="H1" s="115" t="s">
        <v>7</v>
      </c>
    </row>
    <row r="2" spans="1:9" s="121" customFormat="1" ht="125.25" customHeight="1" thickBot="1" x14ac:dyDescent="0.25">
      <c r="A2" s="117" t="s">
        <v>15</v>
      </c>
      <c r="B2" s="118" t="s">
        <v>136</v>
      </c>
      <c r="C2" s="118" t="s">
        <v>159</v>
      </c>
      <c r="D2" s="117" t="s">
        <v>135</v>
      </c>
      <c r="E2" s="117" t="s">
        <v>137</v>
      </c>
      <c r="F2" s="257" t="s">
        <v>138</v>
      </c>
      <c r="G2" s="119" t="s">
        <v>15</v>
      </c>
      <c r="H2" s="120" t="s">
        <v>69</v>
      </c>
    </row>
    <row r="3" spans="1:9" s="122" customFormat="1" ht="18.75" customHeight="1" x14ac:dyDescent="0.2">
      <c r="A3" s="147">
        <v>2017</v>
      </c>
      <c r="B3" s="145" t="s">
        <v>2</v>
      </c>
      <c r="C3" s="146" t="s">
        <v>124</v>
      </c>
      <c r="D3" s="147" t="s">
        <v>125</v>
      </c>
      <c r="E3" s="146" t="s">
        <v>126</v>
      </c>
      <c r="F3" s="256">
        <v>25</v>
      </c>
      <c r="G3" s="144"/>
      <c r="H3" s="143"/>
      <c r="I3" s="35"/>
    </row>
    <row r="4" spans="1:9" s="122" customFormat="1" ht="13.5" customHeight="1" x14ac:dyDescent="0.2">
      <c r="A4" s="178">
        <v>2017</v>
      </c>
      <c r="B4" s="179" t="s">
        <v>2</v>
      </c>
      <c r="C4" s="180" t="s">
        <v>127</v>
      </c>
      <c r="D4" s="181" t="s">
        <v>128</v>
      </c>
      <c r="E4" s="182" t="s">
        <v>129</v>
      </c>
      <c r="F4" s="255"/>
      <c r="G4" s="183">
        <v>2000</v>
      </c>
      <c r="H4" s="184"/>
    </row>
    <row r="5" spans="1:9" ht="16.25" customHeight="1" x14ac:dyDescent="0.2">
      <c r="A5" s="282" t="s">
        <v>77</v>
      </c>
      <c r="B5" s="282"/>
      <c r="C5" s="53"/>
      <c r="D5" s="53"/>
      <c r="E5" s="167"/>
      <c r="F5" s="254"/>
      <c r="G5" s="123"/>
      <c r="H5" s="142"/>
    </row>
    <row r="6" spans="1:9" x14ac:dyDescent="0.2">
      <c r="A6" s="259">
        <v>2017</v>
      </c>
      <c r="B6" s="259"/>
      <c r="D6" s="260"/>
      <c r="E6" s="261"/>
      <c r="G6" s="262"/>
      <c r="H6" s="140"/>
    </row>
    <row r="7" spans="1:9" x14ac:dyDescent="0.2">
      <c r="A7" s="259">
        <v>2017</v>
      </c>
      <c r="B7" s="259"/>
      <c r="D7" s="260"/>
      <c r="E7" s="261"/>
      <c r="F7" s="252"/>
      <c r="G7" s="262"/>
      <c r="H7" s="140"/>
    </row>
    <row r="8" spans="1:9" x14ac:dyDescent="0.2">
      <c r="A8" s="259">
        <v>2017</v>
      </c>
      <c r="B8" s="259"/>
      <c r="D8" s="260"/>
      <c r="E8" s="263"/>
      <c r="G8" s="262"/>
      <c r="H8" s="140"/>
    </row>
    <row r="9" spans="1:9" x14ac:dyDescent="0.2">
      <c r="A9" s="259">
        <v>2017</v>
      </c>
      <c r="B9" s="259"/>
      <c r="D9" s="260"/>
      <c r="E9" s="263"/>
      <c r="G9" s="262"/>
      <c r="H9" s="140"/>
    </row>
    <row r="10" spans="1:9" x14ac:dyDescent="0.2">
      <c r="A10" s="259">
        <v>2017</v>
      </c>
      <c r="B10" s="259"/>
      <c r="D10" s="260"/>
      <c r="E10" s="263"/>
      <c r="G10" s="262"/>
      <c r="H10" s="140"/>
    </row>
    <row r="11" spans="1:9" x14ac:dyDescent="0.2">
      <c r="A11" s="259">
        <v>2017</v>
      </c>
      <c r="B11" s="259"/>
      <c r="D11" s="260"/>
      <c r="E11" s="263"/>
      <c r="G11" s="262"/>
      <c r="H11" s="140"/>
    </row>
    <row r="12" spans="1:9" x14ac:dyDescent="0.2">
      <c r="A12" s="259">
        <v>2017</v>
      </c>
      <c r="B12" s="259"/>
      <c r="D12" s="260"/>
      <c r="E12" s="263"/>
      <c r="G12" s="262"/>
      <c r="H12" s="140"/>
    </row>
    <row r="13" spans="1:9" x14ac:dyDescent="0.2">
      <c r="A13" s="259">
        <v>2017</v>
      </c>
      <c r="B13" s="259"/>
      <c r="D13" s="260"/>
      <c r="E13" s="263"/>
      <c r="G13" s="262"/>
      <c r="H13" s="140"/>
    </row>
    <row r="14" spans="1:9" x14ac:dyDescent="0.2">
      <c r="A14" s="259">
        <v>2017</v>
      </c>
      <c r="B14" s="259"/>
      <c r="D14" s="260"/>
      <c r="E14" s="263"/>
      <c r="G14" s="262"/>
      <c r="H14" s="140"/>
    </row>
    <row r="15" spans="1:9" x14ac:dyDescent="0.2">
      <c r="A15" s="259">
        <v>2017</v>
      </c>
      <c r="B15" s="259"/>
      <c r="D15" s="263"/>
      <c r="E15" s="263"/>
      <c r="G15" s="262"/>
      <c r="H15" s="140"/>
    </row>
    <row r="16" spans="1:9" x14ac:dyDescent="0.2">
      <c r="A16" s="259">
        <v>2017</v>
      </c>
      <c r="B16" s="259"/>
      <c r="D16" s="263"/>
      <c r="E16" s="263"/>
      <c r="G16" s="262"/>
      <c r="H16" s="140"/>
    </row>
    <row r="17" spans="1:8" x14ac:dyDescent="0.2">
      <c r="A17" s="259">
        <v>2017</v>
      </c>
      <c r="B17" s="259"/>
      <c r="D17" s="263"/>
      <c r="E17" s="263"/>
      <c r="G17" s="262"/>
      <c r="H17" s="140"/>
    </row>
    <row r="18" spans="1:8" x14ac:dyDescent="0.2">
      <c r="A18" s="259">
        <v>2017</v>
      </c>
      <c r="B18" s="259"/>
      <c r="D18" s="263"/>
      <c r="E18" s="263"/>
      <c r="G18" s="262"/>
      <c r="H18" s="140"/>
    </row>
    <row r="19" spans="1:8" x14ac:dyDescent="0.2">
      <c r="A19" s="259">
        <v>2017</v>
      </c>
      <c r="B19" s="259"/>
      <c r="D19" s="263"/>
      <c r="E19" s="263"/>
      <c r="G19" s="262"/>
      <c r="H19" s="140"/>
    </row>
    <row r="20" spans="1:8" x14ac:dyDescent="0.2">
      <c r="A20" s="259">
        <v>2017</v>
      </c>
      <c r="B20" s="259"/>
      <c r="D20" s="263"/>
      <c r="E20" s="264"/>
      <c r="G20" s="262"/>
      <c r="H20" s="140"/>
    </row>
    <row r="21" spans="1:8" x14ac:dyDescent="0.2">
      <c r="A21" s="259">
        <v>2017</v>
      </c>
      <c r="B21" s="259"/>
      <c r="D21" s="261"/>
      <c r="E21" s="264"/>
      <c r="G21" s="262"/>
      <c r="H21" s="140"/>
    </row>
    <row r="22" spans="1:8" x14ac:dyDescent="0.2">
      <c r="A22" s="131">
        <v>2017</v>
      </c>
      <c r="B22" s="136"/>
      <c r="C22" s="137"/>
      <c r="D22" s="260"/>
      <c r="E22" s="139"/>
      <c r="F22" s="251"/>
      <c r="G22" s="249"/>
      <c r="H22" s="140"/>
    </row>
    <row r="23" spans="1:8" x14ac:dyDescent="0.2">
      <c r="A23" s="131"/>
      <c r="B23" s="136"/>
      <c r="C23" s="137"/>
      <c r="D23" s="138"/>
      <c r="E23" s="139"/>
      <c r="F23" s="251"/>
      <c r="G23" s="141"/>
      <c r="H23" s="140"/>
    </row>
    <row r="24" spans="1:8" x14ac:dyDescent="0.2">
      <c r="A24" s="131"/>
      <c r="B24" s="136"/>
      <c r="C24" s="137"/>
      <c r="D24" s="138"/>
      <c r="E24" s="139"/>
      <c r="F24" s="251"/>
      <c r="G24" s="141"/>
      <c r="H24" s="140"/>
    </row>
    <row r="25" spans="1:8" x14ac:dyDescent="0.2">
      <c r="A25" s="131"/>
      <c r="B25" s="136"/>
      <c r="C25" s="137"/>
      <c r="D25" s="138"/>
      <c r="E25" s="139"/>
      <c r="F25" s="251"/>
      <c r="G25" s="141"/>
      <c r="H25" s="140"/>
    </row>
    <row r="26" spans="1:8" x14ac:dyDescent="0.2">
      <c r="A26" s="131"/>
      <c r="B26" s="136"/>
      <c r="C26" s="137"/>
      <c r="D26" s="138"/>
      <c r="E26" s="139"/>
      <c r="F26" s="251"/>
      <c r="G26" s="141"/>
      <c r="H26" s="140"/>
    </row>
    <row r="27" spans="1:8" x14ac:dyDescent="0.2">
      <c r="A27" s="131"/>
      <c r="B27" s="136"/>
      <c r="C27" s="137"/>
      <c r="D27" s="138"/>
      <c r="E27" s="139"/>
      <c r="F27" s="251"/>
      <c r="G27" s="141"/>
      <c r="H27" s="140"/>
    </row>
    <row r="28" spans="1:8" x14ac:dyDescent="0.2">
      <c r="A28" s="131"/>
      <c r="B28" s="136"/>
      <c r="C28" s="137"/>
      <c r="D28" s="138"/>
      <c r="E28" s="139"/>
      <c r="F28" s="251"/>
      <c r="G28" s="141"/>
      <c r="H28" s="140"/>
    </row>
    <row r="29" spans="1:8" x14ac:dyDescent="0.2">
      <c r="A29" s="131"/>
      <c r="B29" s="136"/>
      <c r="C29" s="137"/>
      <c r="D29" s="138"/>
      <c r="E29" s="139"/>
      <c r="F29" s="251"/>
      <c r="G29" s="141"/>
      <c r="H29" s="140"/>
    </row>
    <row r="30" spans="1:8" x14ac:dyDescent="0.2">
      <c r="A30" s="131"/>
      <c r="B30" s="136"/>
      <c r="C30" s="138"/>
      <c r="D30" s="138"/>
      <c r="E30" s="139"/>
      <c r="F30" s="251"/>
      <c r="G30" s="141"/>
      <c r="H30" s="140"/>
    </row>
    <row r="31" spans="1:8" s="37" customFormat="1" ht="13.5" customHeight="1" x14ac:dyDescent="0.2">
      <c r="A31" s="274" t="s">
        <v>76</v>
      </c>
      <c r="B31" s="274"/>
      <c r="C31" s="53"/>
      <c r="D31" s="53"/>
      <c r="E31" s="53"/>
      <c r="F31" s="250"/>
      <c r="G31" s="53"/>
      <c r="H31" s="53"/>
    </row>
    <row r="32" spans="1:8" x14ac:dyDescent="0.2">
      <c r="C32" s="47"/>
      <c r="D32" s="47"/>
      <c r="E32" s="46"/>
    </row>
    <row r="33" spans="3:5" x14ac:dyDescent="0.2">
      <c r="C33" s="47"/>
      <c r="D33" s="47"/>
      <c r="E33" s="46"/>
    </row>
    <row r="34" spans="3:5" x14ac:dyDescent="0.2">
      <c r="C34" s="47"/>
      <c r="D34" s="47"/>
      <c r="E34" s="46"/>
    </row>
    <row r="35" spans="3:5" x14ac:dyDescent="0.2">
      <c r="C35" s="47"/>
      <c r="D35" s="48"/>
      <c r="E35" s="46"/>
    </row>
    <row r="36" spans="3:5" x14ac:dyDescent="0.2">
      <c r="C36" s="45"/>
      <c r="D36" s="48"/>
      <c r="E36" s="46"/>
    </row>
  </sheetData>
  <mergeCells count="2">
    <mergeCell ref="A5:B5"/>
    <mergeCell ref="A31:B31"/>
  </mergeCells>
  <pageMargins left="0.7" right="0.7" top="0.75" bottom="0.75" header="0.3" footer="0.3"/>
  <pageSetup scale="49" orientation="portrait" horizontalDpi="4294967292" verticalDpi="429496729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L68"/>
  <sheetViews>
    <sheetView topLeftCell="A2" workbookViewId="0">
      <selection activeCell="E10" sqref="E10"/>
    </sheetView>
  </sheetViews>
  <sheetFormatPr baseColWidth="10" defaultColWidth="8.6640625" defaultRowHeight="15" x14ac:dyDescent="0.2"/>
  <cols>
    <col min="1" max="1" width="16.6640625" style="2" customWidth="1"/>
    <col min="2" max="2" width="46.5" style="2" customWidth="1"/>
    <col min="3" max="3" width="30" style="2" customWidth="1"/>
    <col min="4" max="4" width="29.6640625" style="2" customWidth="1"/>
    <col min="5" max="5" width="39" style="2" customWidth="1"/>
    <col min="10" max="10" width="12.1640625" customWidth="1"/>
    <col min="12" max="12" width="12.6640625" customWidth="1"/>
  </cols>
  <sheetData>
    <row r="1" spans="1:12" s="1" customFormat="1" ht="17" thickBot="1" x14ac:dyDescent="0.25">
      <c r="A1" s="85" t="s">
        <v>6</v>
      </c>
      <c r="B1" s="85" t="s">
        <v>11</v>
      </c>
      <c r="C1" s="85" t="s">
        <v>13</v>
      </c>
      <c r="D1" s="86" t="s">
        <v>3</v>
      </c>
      <c r="E1" s="87" t="s">
        <v>12</v>
      </c>
    </row>
    <row r="2" spans="1:12" ht="16" thickBot="1" x14ac:dyDescent="0.25">
      <c r="A2" s="8" t="s">
        <v>17</v>
      </c>
      <c r="B2" s="9" t="s">
        <v>16</v>
      </c>
      <c r="C2" s="126" t="s">
        <v>53</v>
      </c>
      <c r="D2" s="9" t="s">
        <v>16</v>
      </c>
      <c r="E2" s="9" t="s">
        <v>16</v>
      </c>
      <c r="J2" s="65" t="s">
        <v>113</v>
      </c>
      <c r="K2" s="285" t="s">
        <v>114</v>
      </c>
      <c r="L2" s="286"/>
    </row>
    <row r="3" spans="1:12" ht="31" thickBot="1" x14ac:dyDescent="0.25">
      <c r="A3" s="176">
        <v>41897</v>
      </c>
      <c r="B3" s="177" t="s">
        <v>23</v>
      </c>
      <c r="C3" s="177" t="s">
        <v>24</v>
      </c>
      <c r="D3" s="177" t="s">
        <v>52</v>
      </c>
      <c r="E3" s="177" t="s">
        <v>25</v>
      </c>
      <c r="F3" s="135"/>
      <c r="J3" s="63" t="s">
        <v>115</v>
      </c>
      <c r="K3" s="70" t="s">
        <v>116</v>
      </c>
      <c r="L3" s="71" t="s">
        <v>24</v>
      </c>
    </row>
    <row r="4" spans="1:12" s="37" customFormat="1" ht="13.5" customHeight="1" x14ac:dyDescent="0.2">
      <c r="A4" s="282" t="s">
        <v>77</v>
      </c>
      <c r="B4" s="282"/>
      <c r="C4" s="167"/>
      <c r="D4" s="167"/>
      <c r="E4" s="53"/>
      <c r="F4" s="175"/>
      <c r="J4" s="72">
        <f>COUNTIFS(EVENTSUPPORTED, "&lt;&gt;")</f>
        <v>0</v>
      </c>
      <c r="K4" s="73">
        <f>COUNTIFS(EVENTTYPE, "NASA*")</f>
        <v>0</v>
      </c>
      <c r="L4" s="74">
        <f>COUNTIFS(EVENTTYPE, "*Non-NASA*")</f>
        <v>0</v>
      </c>
    </row>
    <row r="5" spans="1:12" s="37" customFormat="1" ht="13.5" customHeight="1" x14ac:dyDescent="0.2">
      <c r="A5" s="134"/>
      <c r="B5" s="128"/>
      <c r="C5" s="132"/>
      <c r="D5" s="130"/>
      <c r="E5" s="130"/>
    </row>
    <row r="6" spans="1:12" x14ac:dyDescent="0.2">
      <c r="A6" s="133"/>
      <c r="B6" s="131"/>
      <c r="C6" s="131"/>
      <c r="D6" s="131"/>
      <c r="E6" s="131"/>
    </row>
    <row r="7" spans="1:12" x14ac:dyDescent="0.2">
      <c r="A7" s="133"/>
      <c r="B7" s="131"/>
      <c r="C7" s="131"/>
      <c r="D7" s="131"/>
      <c r="E7" s="131"/>
      <c r="F7" s="135"/>
    </row>
    <row r="8" spans="1:12" x14ac:dyDescent="0.2">
      <c r="A8" s="133"/>
      <c r="B8" s="131"/>
      <c r="C8" s="131"/>
      <c r="D8" s="131"/>
      <c r="E8" s="131"/>
    </row>
    <row r="9" spans="1:12" x14ac:dyDescent="0.2">
      <c r="A9" s="133"/>
      <c r="B9" s="131"/>
      <c r="C9" s="131"/>
      <c r="D9" s="131"/>
      <c r="E9" s="131"/>
    </row>
    <row r="10" spans="1:12" x14ac:dyDescent="0.2">
      <c r="A10" s="133"/>
      <c r="B10" s="131"/>
      <c r="C10" s="131"/>
      <c r="D10" s="131"/>
      <c r="E10" s="131"/>
    </row>
    <row r="11" spans="1:12" x14ac:dyDescent="0.2">
      <c r="A11" s="133"/>
      <c r="B11" s="131"/>
      <c r="C11" s="131"/>
      <c r="D11" s="131"/>
      <c r="E11" s="131"/>
    </row>
    <row r="12" spans="1:12" x14ac:dyDescent="0.2">
      <c r="A12" s="133"/>
      <c r="B12" s="131"/>
      <c r="C12" s="131"/>
      <c r="D12" s="131"/>
      <c r="E12" s="131"/>
    </row>
    <row r="13" spans="1:12" x14ac:dyDescent="0.2">
      <c r="A13" s="133"/>
      <c r="B13" s="131"/>
      <c r="C13" s="131"/>
      <c r="D13" s="131"/>
      <c r="E13" s="131"/>
    </row>
    <row r="14" spans="1:12" x14ac:dyDescent="0.2">
      <c r="A14" s="133"/>
      <c r="B14" s="131"/>
      <c r="C14" s="131"/>
      <c r="D14" s="131"/>
      <c r="E14" s="131"/>
    </row>
    <row r="15" spans="1:12" x14ac:dyDescent="0.2">
      <c r="A15" s="133"/>
      <c r="B15" s="131"/>
      <c r="C15" s="131"/>
      <c r="D15" s="131"/>
      <c r="E15" s="131"/>
    </row>
    <row r="16" spans="1:12" x14ac:dyDescent="0.2">
      <c r="A16" s="133"/>
      <c r="B16" s="131"/>
      <c r="C16" s="131"/>
      <c r="D16" s="131"/>
      <c r="E16" s="131"/>
    </row>
    <row r="17" spans="1:5" x14ac:dyDescent="0.2">
      <c r="A17" s="133"/>
      <c r="B17" s="131"/>
      <c r="C17" s="131"/>
      <c r="D17" s="131"/>
      <c r="E17" s="131"/>
    </row>
    <row r="18" spans="1:5" x14ac:dyDescent="0.2">
      <c r="A18" s="133"/>
      <c r="B18" s="131"/>
      <c r="C18" s="131"/>
      <c r="D18" s="131"/>
      <c r="E18" s="131"/>
    </row>
    <row r="19" spans="1:5" x14ac:dyDescent="0.2">
      <c r="A19" s="133"/>
      <c r="B19" s="131"/>
      <c r="C19" s="131"/>
      <c r="D19" s="131"/>
      <c r="E19" s="131"/>
    </row>
    <row r="20" spans="1:5" x14ac:dyDescent="0.2">
      <c r="A20" s="133"/>
      <c r="B20" s="131"/>
      <c r="C20" s="131"/>
      <c r="D20" s="131"/>
      <c r="E20" s="131"/>
    </row>
    <row r="21" spans="1:5" x14ac:dyDescent="0.2">
      <c r="A21" s="133"/>
      <c r="B21" s="131"/>
      <c r="C21" s="131"/>
      <c r="D21" s="131"/>
      <c r="E21" s="131"/>
    </row>
    <row r="22" spans="1:5" x14ac:dyDescent="0.2">
      <c r="A22" s="133"/>
      <c r="B22" s="131"/>
      <c r="C22" s="131"/>
      <c r="D22" s="131"/>
      <c r="E22" s="131"/>
    </row>
    <row r="23" spans="1:5" x14ac:dyDescent="0.2">
      <c r="A23" s="133"/>
      <c r="B23" s="131"/>
      <c r="C23" s="131"/>
      <c r="D23" s="131"/>
      <c r="E23" s="131"/>
    </row>
    <row r="24" spans="1:5" x14ac:dyDescent="0.2">
      <c r="A24" s="133"/>
      <c r="B24" s="131"/>
      <c r="C24" s="131"/>
      <c r="D24" s="131"/>
      <c r="E24" s="131"/>
    </row>
    <row r="25" spans="1:5" x14ac:dyDescent="0.2">
      <c r="A25" s="133"/>
      <c r="B25" s="131"/>
      <c r="C25" s="131"/>
      <c r="D25" s="131"/>
      <c r="E25" s="131"/>
    </row>
    <row r="26" spans="1:5" x14ac:dyDescent="0.2">
      <c r="A26" s="133"/>
      <c r="B26" s="131"/>
      <c r="C26" s="131"/>
      <c r="D26" s="131"/>
      <c r="E26" s="131"/>
    </row>
    <row r="27" spans="1:5" x14ac:dyDescent="0.2">
      <c r="A27" s="133"/>
      <c r="B27" s="131"/>
      <c r="C27" s="131"/>
      <c r="D27" s="131"/>
      <c r="E27" s="131"/>
    </row>
    <row r="28" spans="1:5" x14ac:dyDescent="0.2">
      <c r="A28" s="133"/>
      <c r="B28" s="131"/>
      <c r="C28" s="131"/>
      <c r="D28" s="131"/>
      <c r="E28" s="131"/>
    </row>
    <row r="29" spans="1:5" x14ac:dyDescent="0.2">
      <c r="A29" s="133"/>
      <c r="B29" s="131"/>
      <c r="C29" s="131"/>
      <c r="D29" s="131"/>
      <c r="E29" s="131"/>
    </row>
    <row r="30" spans="1:5" s="37" customFormat="1" ht="13.5" customHeight="1" x14ac:dyDescent="0.2">
      <c r="A30" s="274" t="s">
        <v>76</v>
      </c>
      <c r="B30" s="274"/>
      <c r="C30" s="53"/>
      <c r="D30" s="53"/>
      <c r="E30" s="53"/>
    </row>
    <row r="31" spans="1:5" s="173" customFormat="1" ht="11" x14ac:dyDescent="0.15">
      <c r="A31" s="171"/>
      <c r="B31" s="172" t="s">
        <v>117</v>
      </c>
      <c r="C31" s="172" t="s">
        <v>118</v>
      </c>
      <c r="D31" s="172"/>
      <c r="E31" s="172"/>
    </row>
    <row r="32" spans="1:5" x14ac:dyDescent="0.2">
      <c r="A32" s="3"/>
    </row>
    <row r="33" spans="1:1" x14ac:dyDescent="0.2">
      <c r="A33" s="3"/>
    </row>
    <row r="34" spans="1:1" x14ac:dyDescent="0.2">
      <c r="A34" s="3"/>
    </row>
    <row r="35" spans="1:1" x14ac:dyDescent="0.2">
      <c r="A35" s="3"/>
    </row>
    <row r="36" spans="1:1" x14ac:dyDescent="0.2">
      <c r="A36" s="3"/>
    </row>
    <row r="37" spans="1:1" x14ac:dyDescent="0.2">
      <c r="A37" s="3"/>
    </row>
    <row r="38" spans="1:1" x14ac:dyDescent="0.2">
      <c r="A38" s="3"/>
    </row>
    <row r="39" spans="1:1" x14ac:dyDescent="0.2">
      <c r="A39" s="3"/>
    </row>
    <row r="40" spans="1:1" x14ac:dyDescent="0.2">
      <c r="A40" s="3"/>
    </row>
    <row r="41" spans="1:1" x14ac:dyDescent="0.2">
      <c r="A41" s="3"/>
    </row>
    <row r="42" spans="1:1" x14ac:dyDescent="0.2">
      <c r="A42" s="3"/>
    </row>
    <row r="43" spans="1:1" x14ac:dyDescent="0.2">
      <c r="A43" s="3"/>
    </row>
    <row r="44" spans="1:1" x14ac:dyDescent="0.2">
      <c r="A44" s="3"/>
    </row>
    <row r="45" spans="1:1" x14ac:dyDescent="0.2">
      <c r="A45" s="3"/>
    </row>
    <row r="46" spans="1:1" x14ac:dyDescent="0.2">
      <c r="A46" s="3"/>
    </row>
    <row r="47" spans="1:1" x14ac:dyDescent="0.2">
      <c r="A47" s="3"/>
    </row>
    <row r="48" spans="1:1" x14ac:dyDescent="0.2">
      <c r="A48" s="3"/>
    </row>
    <row r="49" spans="1:1" x14ac:dyDescent="0.2">
      <c r="A49" s="3"/>
    </row>
    <row r="50" spans="1:1" x14ac:dyDescent="0.2">
      <c r="A50" s="3"/>
    </row>
    <row r="51" spans="1:1" x14ac:dyDescent="0.2">
      <c r="A51" s="3"/>
    </row>
    <row r="52" spans="1:1" x14ac:dyDescent="0.2">
      <c r="A52" s="3"/>
    </row>
    <row r="53" spans="1:1" x14ac:dyDescent="0.2">
      <c r="A53" s="3"/>
    </row>
    <row r="54" spans="1:1" x14ac:dyDescent="0.2">
      <c r="A54" s="3"/>
    </row>
    <row r="55" spans="1:1" x14ac:dyDescent="0.2">
      <c r="A55" s="3"/>
    </row>
    <row r="56" spans="1:1" x14ac:dyDescent="0.2">
      <c r="A56" s="3"/>
    </row>
    <row r="57" spans="1:1" x14ac:dyDescent="0.2">
      <c r="A57" s="3"/>
    </row>
    <row r="58" spans="1:1" x14ac:dyDescent="0.2">
      <c r="A58" s="3"/>
    </row>
    <row r="59" spans="1:1" x14ac:dyDescent="0.2">
      <c r="A59" s="3"/>
    </row>
    <row r="60" spans="1:1" x14ac:dyDescent="0.2">
      <c r="A60" s="3"/>
    </row>
    <row r="61" spans="1:1" x14ac:dyDescent="0.2">
      <c r="A61" s="3"/>
    </row>
    <row r="62" spans="1:1" x14ac:dyDescent="0.2">
      <c r="A62" s="3"/>
    </row>
    <row r="63" spans="1:1" x14ac:dyDescent="0.2">
      <c r="A63" s="3"/>
    </row>
    <row r="64" spans="1:1" x14ac:dyDescent="0.2">
      <c r="A64" s="3"/>
    </row>
    <row r="65" spans="1:1" x14ac:dyDescent="0.2">
      <c r="A65" s="3"/>
    </row>
    <row r="66" spans="1:1" x14ac:dyDescent="0.2">
      <c r="A66" s="3"/>
    </row>
    <row r="67" spans="1:1" x14ac:dyDescent="0.2">
      <c r="A67" s="3"/>
    </row>
    <row r="68" spans="1:1" x14ac:dyDescent="0.2">
      <c r="A68" s="3"/>
    </row>
  </sheetData>
  <mergeCells count="3">
    <mergeCell ref="A4:B4"/>
    <mergeCell ref="A30:B30"/>
    <mergeCell ref="K2:L2"/>
  </mergeCells>
  <pageMargins left="0.7" right="0.7" top="0.75" bottom="0.75" header="0.3" footer="0.3"/>
  <pageSetup scale="55" orientation="portrait"/>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J25"/>
  <sheetViews>
    <sheetView tabSelected="1" workbookViewId="0">
      <selection activeCell="G14" sqref="G14"/>
    </sheetView>
  </sheetViews>
  <sheetFormatPr baseColWidth="10" defaultColWidth="8.6640625" defaultRowHeight="15" x14ac:dyDescent="0.2"/>
  <cols>
    <col min="1" max="1" width="13.6640625" customWidth="1"/>
    <col min="2" max="2" width="15.5" customWidth="1"/>
    <col min="3" max="3" width="8.6640625" customWidth="1"/>
    <col min="4" max="4" width="10.83203125" customWidth="1"/>
    <col min="5" max="5" width="10.6640625" customWidth="1"/>
    <col min="6" max="6" width="11.5" customWidth="1"/>
    <col min="8" max="9" width="10" customWidth="1"/>
    <col min="10" max="10" width="11" customWidth="1"/>
  </cols>
  <sheetData>
    <row r="1" spans="1:10" ht="16" x14ac:dyDescent="0.2">
      <c r="A1" s="289" t="s">
        <v>0</v>
      </c>
      <c r="B1" s="293" t="s">
        <v>1</v>
      </c>
      <c r="C1" s="287" t="s">
        <v>18</v>
      </c>
      <c r="D1" s="288"/>
      <c r="E1" s="289" t="s">
        <v>19</v>
      </c>
      <c r="F1" s="290"/>
      <c r="G1" s="291" t="s">
        <v>123</v>
      </c>
      <c r="H1" s="290"/>
      <c r="I1" s="289" t="s">
        <v>122</v>
      </c>
      <c r="J1" s="290"/>
    </row>
    <row r="2" spans="1:10" ht="54.75" customHeight="1" thickBot="1" x14ac:dyDescent="0.25">
      <c r="A2" s="292"/>
      <c r="B2" s="294"/>
      <c r="C2" s="75" t="s">
        <v>120</v>
      </c>
      <c r="D2" s="76" t="s">
        <v>121</v>
      </c>
      <c r="E2" s="75" t="s">
        <v>120</v>
      </c>
      <c r="F2" s="77" t="s">
        <v>121</v>
      </c>
      <c r="G2" s="75" t="s">
        <v>120</v>
      </c>
      <c r="H2" s="76" t="s">
        <v>121</v>
      </c>
      <c r="I2" s="75" t="s">
        <v>120</v>
      </c>
      <c r="J2" s="78" t="s">
        <v>121</v>
      </c>
    </row>
    <row r="3" spans="1:10" x14ac:dyDescent="0.2">
      <c r="A3" s="25">
        <v>2017</v>
      </c>
      <c r="B3" s="26" t="s">
        <v>2</v>
      </c>
      <c r="C3" s="27"/>
      <c r="D3" s="28"/>
      <c r="E3" s="27"/>
      <c r="F3" s="79"/>
      <c r="G3" s="27"/>
      <c r="H3" s="29"/>
      <c r="I3" s="27"/>
      <c r="J3" s="29"/>
    </row>
    <row r="4" spans="1:10" x14ac:dyDescent="0.2">
      <c r="A4" s="30">
        <v>2017</v>
      </c>
      <c r="B4" s="29" t="s">
        <v>14</v>
      </c>
      <c r="C4" s="42"/>
      <c r="D4" s="28"/>
      <c r="E4" s="42"/>
      <c r="F4" s="29"/>
      <c r="G4" s="42"/>
      <c r="H4" s="29"/>
      <c r="I4" s="42"/>
      <c r="J4" s="29"/>
    </row>
    <row r="5" spans="1:10" ht="16" thickBot="1" x14ac:dyDescent="0.25">
      <c r="A5" s="31">
        <v>2017</v>
      </c>
      <c r="B5" s="32" t="s">
        <v>20</v>
      </c>
      <c r="C5" s="43"/>
      <c r="D5" s="44"/>
      <c r="E5" s="43"/>
      <c r="F5" s="32"/>
      <c r="G5" s="43"/>
      <c r="H5" s="32"/>
      <c r="I5" s="43"/>
      <c r="J5" s="32"/>
    </row>
    <row r="6" spans="1:10" ht="16" thickBot="1" x14ac:dyDescent="0.25">
      <c r="A6" s="80">
        <v>2017</v>
      </c>
      <c r="B6" s="81" t="s">
        <v>119</v>
      </c>
      <c r="C6" s="82"/>
      <c r="D6" s="82"/>
      <c r="E6" s="83"/>
      <c r="F6" s="82"/>
      <c r="G6" s="83"/>
      <c r="H6" s="82"/>
      <c r="I6" s="83"/>
      <c r="J6" s="84"/>
    </row>
    <row r="7" spans="1:10" x14ac:dyDescent="0.2">
      <c r="A7" s="33"/>
      <c r="B7" s="49"/>
      <c r="C7" s="34"/>
      <c r="D7" s="33"/>
      <c r="E7" s="35"/>
      <c r="F7" s="33"/>
    </row>
    <row r="8" spans="1:10" x14ac:dyDescent="0.2">
      <c r="A8" s="33"/>
      <c r="B8" s="49"/>
      <c r="C8" s="34"/>
      <c r="D8" s="36"/>
      <c r="E8" s="36"/>
      <c r="F8" s="33"/>
    </row>
    <row r="9" spans="1:10" x14ac:dyDescent="0.2">
      <c r="A9" s="33"/>
      <c r="B9" s="49"/>
      <c r="C9" s="35"/>
      <c r="D9" s="35"/>
      <c r="E9" s="35"/>
      <c r="F9" s="33"/>
    </row>
    <row r="10" spans="1:10" x14ac:dyDescent="0.2">
      <c r="A10" s="33"/>
      <c r="B10" s="49"/>
      <c r="C10" s="35"/>
      <c r="D10" s="35"/>
      <c r="E10" s="35"/>
      <c r="F10" s="33"/>
    </row>
    <row r="11" spans="1:10" x14ac:dyDescent="0.2">
      <c r="A11" s="33"/>
      <c r="B11" s="49"/>
      <c r="C11" s="35"/>
      <c r="D11" s="35"/>
      <c r="E11" s="35"/>
      <c r="F11" s="33"/>
    </row>
    <row r="12" spans="1:10" x14ac:dyDescent="0.2">
      <c r="A12" s="33"/>
      <c r="B12" s="49"/>
      <c r="C12" s="35"/>
      <c r="D12" s="35"/>
      <c r="E12" s="35"/>
      <c r="F12" s="33"/>
    </row>
    <row r="13" spans="1:10" x14ac:dyDescent="0.2">
      <c r="A13" s="33"/>
      <c r="B13" s="49"/>
      <c r="C13" s="35"/>
      <c r="D13" s="35"/>
      <c r="E13" s="35"/>
      <c r="F13" s="33"/>
    </row>
    <row r="14" spans="1:10" x14ac:dyDescent="0.2">
      <c r="A14" s="33"/>
      <c r="B14" s="49"/>
      <c r="C14" s="35"/>
      <c r="D14" s="35"/>
      <c r="E14" s="35"/>
      <c r="F14" s="33"/>
    </row>
    <row r="15" spans="1:10" x14ac:dyDescent="0.2">
      <c r="A15" s="33"/>
      <c r="B15" s="49"/>
      <c r="C15" s="35"/>
      <c r="D15" s="35"/>
      <c r="E15" s="35"/>
      <c r="F15" s="33"/>
    </row>
    <row r="16" spans="1:10" x14ac:dyDescent="0.2">
      <c r="A16" s="33"/>
      <c r="B16" s="49"/>
      <c r="C16" s="35"/>
      <c r="D16" s="35"/>
      <c r="E16" s="35"/>
      <c r="F16" s="33"/>
    </row>
    <row r="17" spans="1:6" x14ac:dyDescent="0.2">
      <c r="A17" s="33"/>
      <c r="B17" s="49"/>
      <c r="C17" s="35"/>
      <c r="D17" s="35"/>
      <c r="E17" s="35"/>
      <c r="F17" s="33"/>
    </row>
    <row r="18" spans="1:6" x14ac:dyDescent="0.2">
      <c r="A18" s="33"/>
      <c r="B18" s="49"/>
      <c r="C18" s="35"/>
      <c r="D18" s="35"/>
      <c r="E18" s="35"/>
      <c r="F18" s="33"/>
    </row>
    <row r="19" spans="1:6" x14ac:dyDescent="0.2">
      <c r="A19" s="33"/>
      <c r="B19" s="49"/>
      <c r="C19" s="35"/>
      <c r="D19" s="35"/>
      <c r="E19" s="35"/>
      <c r="F19" s="33"/>
    </row>
    <row r="20" spans="1:6" x14ac:dyDescent="0.2">
      <c r="A20" s="33"/>
      <c r="B20" s="49"/>
      <c r="C20" s="35"/>
      <c r="D20" s="35"/>
      <c r="E20" s="35"/>
      <c r="F20" s="33"/>
    </row>
    <row r="21" spans="1:6" x14ac:dyDescent="0.2">
      <c r="A21" s="33"/>
      <c r="B21" s="33"/>
      <c r="C21" s="33"/>
      <c r="D21" s="33"/>
      <c r="E21" s="33"/>
      <c r="F21" s="33"/>
    </row>
    <row r="22" spans="1:6" x14ac:dyDescent="0.2">
      <c r="A22" s="33"/>
      <c r="B22" s="33"/>
      <c r="C22" s="33"/>
      <c r="D22" s="33"/>
      <c r="E22" s="33"/>
      <c r="F22" s="33"/>
    </row>
    <row r="23" spans="1:6" x14ac:dyDescent="0.2">
      <c r="A23" s="33"/>
      <c r="B23" s="33"/>
      <c r="C23" s="33"/>
      <c r="D23" s="33"/>
      <c r="E23" s="33"/>
      <c r="F23" s="33"/>
    </row>
    <row r="24" spans="1:6" x14ac:dyDescent="0.2">
      <c r="A24" s="37"/>
      <c r="B24" s="37"/>
      <c r="C24" s="37"/>
      <c r="D24" s="37"/>
      <c r="E24" s="37"/>
      <c r="F24" s="37"/>
    </row>
    <row r="25" spans="1:6" x14ac:dyDescent="0.2">
      <c r="A25" s="37"/>
      <c r="B25" s="37"/>
      <c r="C25" s="37"/>
      <c r="D25" s="37"/>
      <c r="E25" s="37"/>
      <c r="F25" s="37"/>
    </row>
  </sheetData>
  <mergeCells count="6">
    <mergeCell ref="C1:D1"/>
    <mergeCell ref="E1:F1"/>
    <mergeCell ref="G1:H1"/>
    <mergeCell ref="I1:J1"/>
    <mergeCell ref="A1:A2"/>
    <mergeCell ref="B1:B2"/>
  </mergeCells>
  <pageMargins left="0.7" right="0.7" top="0.75" bottom="0.75" header="0.3" footer="0.3"/>
  <pageSetup orientation="portrait" verticalDpi="0"/>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F26" sqref="F26"/>
    </sheetView>
  </sheetViews>
  <sheetFormatPr baseColWidth="10" defaultColWidth="8.83203125" defaultRowHeight="15" x14ac:dyDescent="0.2"/>
  <cols>
    <col min="1" max="1" width="50.5" customWidth="1"/>
  </cols>
  <sheetData>
    <row r="1" spans="1:6" x14ac:dyDescent="0.2">
      <c r="A1" s="211" t="s">
        <v>141</v>
      </c>
      <c r="B1" s="211"/>
      <c r="C1" s="211"/>
      <c r="D1" s="211"/>
      <c r="E1" s="211"/>
      <c r="F1" s="211"/>
    </row>
    <row r="3" spans="1:6" ht="16" thickBot="1" x14ac:dyDescent="0.25">
      <c r="A3" s="222" t="s">
        <v>47</v>
      </c>
    </row>
    <row r="4" spans="1:6" ht="16" x14ac:dyDescent="0.2">
      <c r="A4" s="55" t="s">
        <v>78</v>
      </c>
    </row>
    <row r="5" spans="1:6" ht="16" x14ac:dyDescent="0.2">
      <c r="A5" s="56" t="s">
        <v>90</v>
      </c>
    </row>
    <row r="6" spans="1:6" ht="16" x14ac:dyDescent="0.2">
      <c r="A6" s="57" t="s">
        <v>86</v>
      </c>
    </row>
    <row r="7" spans="1:6" ht="16" x14ac:dyDescent="0.2">
      <c r="A7" s="56" t="s">
        <v>88</v>
      </c>
    </row>
    <row r="8" spans="1:6" ht="16" x14ac:dyDescent="0.2">
      <c r="A8" s="58" t="s">
        <v>82</v>
      </c>
    </row>
    <row r="9" spans="1:6" ht="16" x14ac:dyDescent="0.2">
      <c r="A9" s="59" t="s">
        <v>96</v>
      </c>
    </row>
    <row r="10" spans="1:6" ht="16" x14ac:dyDescent="0.2">
      <c r="A10" s="56" t="s">
        <v>98</v>
      </c>
    </row>
    <row r="11" spans="1:6" ht="16" x14ac:dyDescent="0.2">
      <c r="A11" s="58" t="s">
        <v>99</v>
      </c>
    </row>
    <row r="12" spans="1:6" ht="16" x14ac:dyDescent="0.2">
      <c r="A12" s="58" t="s">
        <v>80</v>
      </c>
    </row>
    <row r="13" spans="1:6" ht="16" x14ac:dyDescent="0.2">
      <c r="A13" s="56" t="s">
        <v>84</v>
      </c>
    </row>
    <row r="14" spans="1:6" ht="17" thickBot="1" x14ac:dyDescent="0.25">
      <c r="A14" s="60" t="s">
        <v>94</v>
      </c>
    </row>
    <row r="19" spans="1:1" x14ac:dyDescent="0.2">
      <c r="A19" s="222" t="s">
        <v>142</v>
      </c>
    </row>
    <row r="20" spans="1:1" x14ac:dyDescent="0.2">
      <c r="A20" s="212" t="s">
        <v>100</v>
      </c>
    </row>
    <row r="21" spans="1:1" x14ac:dyDescent="0.2">
      <c r="A21" s="212" t="s">
        <v>101</v>
      </c>
    </row>
    <row r="24" spans="1:1" x14ac:dyDescent="0.2">
      <c r="A24" s="222" t="s">
        <v>50</v>
      </c>
    </row>
    <row r="25" spans="1:1" x14ac:dyDescent="0.2">
      <c r="A25" s="212" t="s">
        <v>40</v>
      </c>
    </row>
    <row r="26" spans="1:1" x14ac:dyDescent="0.2">
      <c r="A26" s="221" t="s">
        <v>60</v>
      </c>
    </row>
  </sheetData>
  <sortState ref="A4:A14">
    <sortCondition ref="A4:A1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Help &amp; Definitions</vt:lpstr>
      <vt:lpstr>Partners</vt:lpstr>
      <vt:lpstr>Leveraged Resources</vt:lpstr>
      <vt:lpstr>Event Support</vt:lpstr>
      <vt:lpstr>Leadership &amp; Gender</vt:lpstr>
      <vt:lpstr>Ignore Me</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lmchilds</dc:creator>
  <cp:lastModifiedBy>Microsoft Office User</cp:lastModifiedBy>
  <dcterms:created xsi:type="dcterms:W3CDTF">2014-04-09T18:40:24Z</dcterms:created>
  <dcterms:modified xsi:type="dcterms:W3CDTF">2017-05-31T18:49:14Z</dcterms:modified>
</cp:coreProperties>
</file>